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с 1.07-31.08" sheetId="1" r:id="rId1"/>
    <sheet name="с 1.09-31.12 " sheetId="2" r:id="rId2"/>
    <sheet name="Лист1" sheetId="3" r:id="rId3"/>
  </sheets>
  <definedNames>
    <definedName name="A" localSheetId="1">'с 1.09-31.12 '!$F$12</definedName>
    <definedName name="A">'с 1.07-31.08'!$F$12</definedName>
    <definedName name="b" localSheetId="1">'с 1.09-31.12 '!$G$12</definedName>
    <definedName name="b">'с 1.07-31.08'!$G$12</definedName>
    <definedName name="X" localSheetId="1">'с 1.09-31.12 '!#REF!</definedName>
    <definedName name="X">'с 1.07-31.08'!#REF!</definedName>
    <definedName name="Z" localSheetId="1">'с 1.09-31.12 '!#REF!</definedName>
    <definedName name="Z">'с 1.07-31.08'!#REF!</definedName>
    <definedName name="С">#REF!</definedName>
  </definedNames>
  <calcPr fullCalcOnLoad="1"/>
</workbook>
</file>

<file path=xl/sharedStrings.xml><?xml version="1.0" encoding="utf-8"?>
<sst xmlns="http://schemas.openxmlformats.org/spreadsheetml/2006/main" count="87" uniqueCount="32">
  <si>
    <t>Всего</t>
  </si>
  <si>
    <t>1. Водоснабжение из уличных  водоразборных колонок</t>
  </si>
  <si>
    <t>2. Жилые дома с водопроводом,  без центральной канализации, без местного выгреба</t>
  </si>
  <si>
    <t>3. Жилые дома с водопроводом, канализованные местным выгребом, без ванн</t>
  </si>
  <si>
    <t>4. Жилые дома с водопроводом, канализованные местным выгребом, с газоснабжением, без ванн</t>
  </si>
  <si>
    <t xml:space="preserve">5. Жилые дома с водопроводом, канализованные местным выгребом, с газовыми водонагревателями, с ваннами </t>
  </si>
  <si>
    <t>8. Жилые дома с водопроводом, подключенные к централизованной системе водоотведения  с ваннами и водонагревателями, работающими на твердом топливе</t>
  </si>
  <si>
    <t>9. Жилые дома с водопроводом, подключенные к централизованной системе водоотведения с газовыми нагревателями, с ваннами</t>
  </si>
  <si>
    <t xml:space="preserve">10. Жилые дома с централизованным горячим водоснабжением, подключенные к централизованной системе водоотведения, с ваннами, оборудованными душами </t>
  </si>
  <si>
    <t>11. Жилые дома с централизованным горячим водоснабжением, с центральной канализацией, оборудованные умывальниками, мойками, душами (общежития)</t>
  </si>
  <si>
    <t>12. Общежития:</t>
  </si>
  <si>
    <t>12.1. с общими душами</t>
  </si>
  <si>
    <t>12.2. без душевых</t>
  </si>
  <si>
    <t>12.3. с общими кухнями и блоками душевых на этажах при жилых комнатах в каждой секции здания</t>
  </si>
  <si>
    <t>6. Жилые дома с водопроводом, подключенные к централизованной системе водоотведения, с газоснабжением, без ванн</t>
  </si>
  <si>
    <t>7. Жилые дома с водопроводом, подключенные к централизованной системе водоотведения, с газоснабжением с ваннами</t>
  </si>
  <si>
    <t>Нормативы потребления на одного человека</t>
  </si>
  <si>
    <t>Степень благоустройства жилищного фонда</t>
  </si>
  <si>
    <t>Итого норматив по канализации</t>
  </si>
  <si>
    <t>Рост, в %</t>
  </si>
  <si>
    <t>Водоснаб-жение</t>
  </si>
  <si>
    <t>Водопотреб-ление                м3 в месяц, (постановле-ние мэра от 21.02.01     № 25)</t>
  </si>
  <si>
    <t>Канализа-ция  от холодного водоснаб-жения м3 в месяц (постановле-ние мэра от 26.12.03          № 77)</t>
  </si>
  <si>
    <t>Канализация от горячего водоснаб-жения м3 в месяц, (постановле-ние мэра от 26.12.03                 № 77)</t>
  </si>
  <si>
    <t>Водоотве-дение от горячего водоснаб-жения</t>
  </si>
  <si>
    <t>Водоотве-дение от холодного водоснаб-жения</t>
  </si>
  <si>
    <t>Плата 2011г.</t>
  </si>
  <si>
    <t>Тариф, утвержденный Решением РСТ НО №57/125 от 30.11.2011г.</t>
  </si>
  <si>
    <t>Расчет платы за водоснабжение и водоотведение для граждан, проживающих в жилых домах при отсутствии приборов учёта</t>
  </si>
  <si>
    <r>
      <t xml:space="preserve">Плата в рублях с человека в месяц </t>
    </r>
    <r>
      <rPr>
        <b/>
        <sz val="11"/>
        <rFont val="Times New Roman"/>
        <family val="1"/>
      </rPr>
      <t>с 1 июля по 31 августа 2012г.</t>
    </r>
  </si>
  <si>
    <t xml:space="preserve">Расчет платы за водоснабжение и водоотведение для граждан, проживающих в жилых домах при отсутствии приборов учёта </t>
  </si>
  <si>
    <r>
      <t xml:space="preserve">Плата в рублях с человека в месяц                          </t>
    </r>
    <r>
      <rPr>
        <b/>
        <sz val="11"/>
        <rFont val="Times New Roman"/>
        <family val="1"/>
      </rPr>
      <t>с 1 сентября по 31 декабря 2012г.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</si>
</sst>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%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2" fontId="4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7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workbookViewId="0" topLeftCell="A1">
      <selection activeCell="O27" sqref="O27"/>
    </sheetView>
  </sheetViews>
  <sheetFormatPr defaultColWidth="9.00390625" defaultRowHeight="12.75" outlineLevelRow="1" outlineLevelCol="1"/>
  <cols>
    <col min="1" max="1" width="42.75390625" style="0" customWidth="1"/>
    <col min="2" max="2" width="11.625" style="0" customWidth="1"/>
    <col min="3" max="3" width="11.875" style="0" customWidth="1"/>
    <col min="4" max="4" width="12.25390625" style="0" customWidth="1"/>
    <col min="5" max="5" width="12.375" style="0" customWidth="1"/>
    <col min="6" max="6" width="10.625" style="0" customWidth="1"/>
    <col min="7" max="7" width="10.125" style="0" customWidth="1"/>
    <col min="8" max="8" width="10.25390625" style="0" customWidth="1"/>
    <col min="9" max="9" width="8.125" style="0" customWidth="1"/>
    <col min="10" max="10" width="7.75390625" style="0" hidden="1" customWidth="1" outlineLevel="1"/>
    <col min="11" max="11" width="9.00390625" style="0" hidden="1" customWidth="1" outlineLevel="1"/>
    <col min="12" max="12" width="9.125" style="0" customWidth="1" collapsed="1"/>
  </cols>
  <sheetData>
    <row r="2" spans="1:12" ht="29.2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ht="12.75">
      <c r="A3" s="10"/>
      <c r="B3" s="11"/>
      <c r="C3" s="11"/>
      <c r="D3" s="11"/>
      <c r="E3" s="11"/>
      <c r="F3" s="11"/>
      <c r="G3" s="11"/>
      <c r="H3" s="11"/>
      <c r="I3" s="11"/>
      <c r="J3" s="7"/>
    </row>
    <row r="4" spans="1:11" ht="15.75" customHeight="1">
      <c r="A4" s="20" t="s">
        <v>17</v>
      </c>
      <c r="B4" s="22" t="s">
        <v>16</v>
      </c>
      <c r="C4" s="22"/>
      <c r="D4" s="22"/>
      <c r="E4" s="22"/>
      <c r="F4" s="26" t="s">
        <v>29</v>
      </c>
      <c r="G4" s="27"/>
      <c r="H4" s="27"/>
      <c r="I4" s="28"/>
      <c r="J4" s="22" t="s">
        <v>26</v>
      </c>
      <c r="K4" s="22" t="s">
        <v>19</v>
      </c>
    </row>
    <row r="5" spans="1:11" s="7" customFormat="1" ht="15.75" customHeight="1">
      <c r="A5" s="21"/>
      <c r="B5" s="22"/>
      <c r="C5" s="22"/>
      <c r="D5" s="22"/>
      <c r="E5" s="22"/>
      <c r="F5" s="29"/>
      <c r="G5" s="30"/>
      <c r="H5" s="30"/>
      <c r="I5" s="31"/>
      <c r="J5" s="22"/>
      <c r="K5" s="22"/>
    </row>
    <row r="6" spans="1:11" s="7" customFormat="1" ht="30" customHeight="1">
      <c r="A6" s="21"/>
      <c r="B6" s="22" t="s">
        <v>21</v>
      </c>
      <c r="C6" s="22" t="s">
        <v>22</v>
      </c>
      <c r="D6" s="22" t="s">
        <v>23</v>
      </c>
      <c r="E6" s="22" t="s">
        <v>18</v>
      </c>
      <c r="F6" s="22" t="s">
        <v>20</v>
      </c>
      <c r="G6" s="22" t="s">
        <v>25</v>
      </c>
      <c r="H6" s="22" t="s">
        <v>24</v>
      </c>
      <c r="I6" s="22" t="s">
        <v>0</v>
      </c>
      <c r="J6" s="22"/>
      <c r="K6" s="22"/>
    </row>
    <row r="7" spans="1:11" ht="17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89.25" customHeight="1">
      <c r="A9" s="8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4.25" customHeight="1">
      <c r="A10" s="6">
        <v>1</v>
      </c>
      <c r="B10" s="6">
        <v>2</v>
      </c>
      <c r="C10" s="6">
        <v>3</v>
      </c>
      <c r="D10" s="6">
        <v>4</v>
      </c>
      <c r="E10" s="8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8.5" customHeight="1" hidden="1" outlineLevel="1">
      <c r="A11" s="9" t="s">
        <v>27</v>
      </c>
      <c r="B11" s="6"/>
      <c r="C11" s="6"/>
      <c r="D11" s="6"/>
      <c r="E11" s="8"/>
      <c r="F11" s="12">
        <v>13.73</v>
      </c>
      <c r="G11" s="12">
        <v>11.17</v>
      </c>
      <c r="H11" s="12"/>
      <c r="I11" s="17"/>
      <c r="J11" s="14"/>
      <c r="K11" s="14"/>
    </row>
    <row r="12" spans="1:11" ht="32.25" customHeight="1" collapsed="1">
      <c r="A12" s="9" t="s">
        <v>27</v>
      </c>
      <c r="B12" s="3"/>
      <c r="C12" s="3"/>
      <c r="D12" s="3"/>
      <c r="E12" s="18"/>
      <c r="F12" s="16">
        <v>16.2</v>
      </c>
      <c r="G12" s="19">
        <v>13.18</v>
      </c>
      <c r="H12" s="19"/>
      <c r="I12" s="18"/>
      <c r="J12" s="14"/>
      <c r="K12" s="14"/>
    </row>
    <row r="13" spans="1:11" ht="33.75" customHeight="1">
      <c r="A13" s="2" t="s">
        <v>1</v>
      </c>
      <c r="B13" s="4">
        <v>1.83</v>
      </c>
      <c r="C13" s="4"/>
      <c r="D13" s="4"/>
      <c r="E13" s="4"/>
      <c r="F13" s="5">
        <f>B13*A</f>
        <v>29.646</v>
      </c>
      <c r="G13" s="4"/>
      <c r="H13" s="4"/>
      <c r="I13" s="5">
        <f aca="true" t="shared" si="0" ref="I13:I19">F13+G13+H13</f>
        <v>29.646</v>
      </c>
      <c r="J13" s="5">
        <v>27.96</v>
      </c>
      <c r="K13" s="15">
        <f>I13/J13</f>
        <v>1.0603004291845493</v>
      </c>
    </row>
    <row r="14" spans="1:11" ht="46.5" customHeight="1">
      <c r="A14" s="2" t="s">
        <v>2</v>
      </c>
      <c r="B14" s="4">
        <v>2.74</v>
      </c>
      <c r="C14" s="4"/>
      <c r="D14" s="4"/>
      <c r="E14" s="4"/>
      <c r="F14" s="5">
        <f aca="true" t="shared" si="1" ref="F14:F19">B14*A</f>
        <v>44.388</v>
      </c>
      <c r="G14" s="4"/>
      <c r="H14" s="4"/>
      <c r="I14" s="5">
        <f t="shared" si="0"/>
        <v>44.388</v>
      </c>
      <c r="J14" s="5">
        <v>41.87</v>
      </c>
      <c r="K14" s="15">
        <f aca="true" t="shared" si="2" ref="K14:K34">I14/J14</f>
        <v>1.060138524002866</v>
      </c>
    </row>
    <row r="15" spans="1:11" ht="48" customHeight="1">
      <c r="A15" s="2" t="s">
        <v>3</v>
      </c>
      <c r="B15" s="4">
        <v>3.65</v>
      </c>
      <c r="C15" s="4"/>
      <c r="D15" s="4"/>
      <c r="E15" s="4"/>
      <c r="F15" s="5">
        <f t="shared" si="1"/>
        <v>59.129999999999995</v>
      </c>
      <c r="G15" s="4"/>
      <c r="H15" s="4"/>
      <c r="I15" s="5">
        <f t="shared" si="0"/>
        <v>59.129999999999995</v>
      </c>
      <c r="J15" s="5">
        <v>55.77</v>
      </c>
      <c r="K15" s="15">
        <f t="shared" si="2"/>
        <v>1.0602474448628294</v>
      </c>
    </row>
    <row r="16" spans="1:11" ht="45.75" customHeight="1">
      <c r="A16" s="2" t="s">
        <v>4</v>
      </c>
      <c r="B16" s="4">
        <v>4.41</v>
      </c>
      <c r="C16" s="4"/>
      <c r="D16" s="4"/>
      <c r="E16" s="4"/>
      <c r="F16" s="5">
        <f t="shared" si="1"/>
        <v>71.442</v>
      </c>
      <c r="G16" s="4"/>
      <c r="H16" s="4"/>
      <c r="I16" s="5">
        <f t="shared" si="0"/>
        <v>71.442</v>
      </c>
      <c r="J16" s="5">
        <v>67.38</v>
      </c>
      <c r="K16" s="15">
        <f t="shared" si="2"/>
        <v>1.0602849510240426</v>
      </c>
    </row>
    <row r="17" spans="1:11" ht="48" customHeight="1">
      <c r="A17" s="2" t="s">
        <v>5</v>
      </c>
      <c r="B17" s="4">
        <v>5.48</v>
      </c>
      <c r="C17" s="4"/>
      <c r="D17" s="4"/>
      <c r="E17" s="4"/>
      <c r="F17" s="5">
        <f t="shared" si="1"/>
        <v>88.776</v>
      </c>
      <c r="G17" s="4"/>
      <c r="H17" s="4"/>
      <c r="I17" s="5">
        <f t="shared" si="0"/>
        <v>88.776</v>
      </c>
      <c r="J17" s="5">
        <v>83.73</v>
      </c>
      <c r="K17" s="15">
        <f t="shared" si="2"/>
        <v>1.0602651379433894</v>
      </c>
    </row>
    <row r="18" spans="1:11" ht="56.25" customHeight="1">
      <c r="A18" s="2" t="s">
        <v>14</v>
      </c>
      <c r="B18" s="4">
        <v>4.41</v>
      </c>
      <c r="C18" s="4">
        <v>4.41</v>
      </c>
      <c r="D18" s="4"/>
      <c r="E18" s="4">
        <f>C18+D18</f>
        <v>4.41</v>
      </c>
      <c r="F18" s="5">
        <f t="shared" si="1"/>
        <v>71.442</v>
      </c>
      <c r="G18" s="5">
        <f>b*C18</f>
        <v>58.1238</v>
      </c>
      <c r="H18" s="5"/>
      <c r="I18" s="5">
        <f t="shared" si="0"/>
        <v>129.5658</v>
      </c>
      <c r="J18" s="5">
        <v>122.24</v>
      </c>
      <c r="K18" s="15">
        <f t="shared" si="2"/>
        <v>1.0599296465968586</v>
      </c>
    </row>
    <row r="19" spans="1:11" ht="63">
      <c r="A19" s="2" t="s">
        <v>15</v>
      </c>
      <c r="B19" s="4">
        <v>5.48</v>
      </c>
      <c r="C19" s="4">
        <v>5.48</v>
      </c>
      <c r="D19" s="4"/>
      <c r="E19" s="4">
        <f aca="true" t="shared" si="3" ref="E19:E33">C19+D19</f>
        <v>5.48</v>
      </c>
      <c r="F19" s="5">
        <f t="shared" si="1"/>
        <v>88.776</v>
      </c>
      <c r="G19" s="5">
        <f>b*C19</f>
        <v>72.2264</v>
      </c>
      <c r="H19" s="5"/>
      <c r="I19" s="5">
        <f t="shared" si="0"/>
        <v>161.0024</v>
      </c>
      <c r="J19" s="5">
        <v>151.9</v>
      </c>
      <c r="K19" s="15">
        <f t="shared" si="2"/>
        <v>1.059923633969717</v>
      </c>
    </row>
    <row r="20" spans="1:11" ht="15" customHeight="1">
      <c r="A20" s="23" t="s">
        <v>17</v>
      </c>
      <c r="B20" s="22" t="s">
        <v>16</v>
      </c>
      <c r="C20" s="22"/>
      <c r="D20" s="22"/>
      <c r="E20" s="22"/>
      <c r="F20" s="26" t="s">
        <v>29</v>
      </c>
      <c r="G20" s="27"/>
      <c r="H20" s="27"/>
      <c r="I20" s="28"/>
      <c r="J20" s="22" t="s">
        <v>26</v>
      </c>
      <c r="K20" s="22" t="s">
        <v>19</v>
      </c>
    </row>
    <row r="21" spans="1:11" ht="15" customHeight="1">
      <c r="A21" s="24"/>
      <c r="B21" s="22"/>
      <c r="C21" s="22"/>
      <c r="D21" s="22"/>
      <c r="E21" s="22"/>
      <c r="F21" s="29"/>
      <c r="G21" s="30"/>
      <c r="H21" s="30"/>
      <c r="I21" s="31"/>
      <c r="J21" s="22"/>
      <c r="K21" s="22"/>
    </row>
    <row r="22" spans="1:11" ht="15" customHeight="1">
      <c r="A22" s="24"/>
      <c r="B22" s="22" t="s">
        <v>21</v>
      </c>
      <c r="C22" s="22" t="s">
        <v>22</v>
      </c>
      <c r="D22" s="22" t="s">
        <v>23</v>
      </c>
      <c r="E22" s="22" t="s">
        <v>18</v>
      </c>
      <c r="F22" s="22" t="s">
        <v>20</v>
      </c>
      <c r="G22" s="22" t="s">
        <v>25</v>
      </c>
      <c r="H22" s="22" t="s">
        <v>24</v>
      </c>
      <c r="I22" s="22" t="s">
        <v>0</v>
      </c>
      <c r="J22" s="22"/>
      <c r="K22" s="22"/>
    </row>
    <row r="23" spans="1:11" ht="15" customHeight="1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" customHeight="1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05" customHeight="1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>
      <c r="A26" s="6">
        <v>1</v>
      </c>
      <c r="B26" s="6">
        <v>2</v>
      </c>
      <c r="C26" s="6">
        <v>3</v>
      </c>
      <c r="D26" s="6">
        <v>4</v>
      </c>
      <c r="E26" s="8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6">
        <v>11</v>
      </c>
    </row>
    <row r="27" spans="1:11" ht="78.75">
      <c r="A27" s="2" t="s">
        <v>6</v>
      </c>
      <c r="B27" s="4">
        <v>6.54</v>
      </c>
      <c r="C27" s="4">
        <v>6.54</v>
      </c>
      <c r="D27" s="4"/>
      <c r="E27" s="4">
        <f t="shared" si="3"/>
        <v>6.54</v>
      </c>
      <c r="F27" s="5">
        <f>B27*A</f>
        <v>105.948</v>
      </c>
      <c r="G27" s="5">
        <f>C27*b</f>
        <v>86.1972</v>
      </c>
      <c r="H27" s="5"/>
      <c r="I27" s="5">
        <f>F27+G27+H27</f>
        <v>192.1452</v>
      </c>
      <c r="J27" s="5">
        <v>181.29</v>
      </c>
      <c r="K27" s="15">
        <f t="shared" si="2"/>
        <v>1.059877544266093</v>
      </c>
    </row>
    <row r="28" spans="1:11" ht="63">
      <c r="A28" s="2" t="s">
        <v>7</v>
      </c>
      <c r="B28" s="4">
        <v>7.91</v>
      </c>
      <c r="C28" s="4">
        <v>7.91</v>
      </c>
      <c r="D28" s="4"/>
      <c r="E28" s="4">
        <f t="shared" si="3"/>
        <v>7.91</v>
      </c>
      <c r="F28" s="5">
        <f>B28*A</f>
        <v>128.142</v>
      </c>
      <c r="G28" s="5">
        <f>C28*b</f>
        <v>104.2538</v>
      </c>
      <c r="H28" s="5"/>
      <c r="I28" s="5">
        <f>F28+G28+H28</f>
        <v>232.3958</v>
      </c>
      <c r="J28" s="5">
        <v>219.26</v>
      </c>
      <c r="K28" s="15">
        <f t="shared" si="2"/>
        <v>1.0599096962510262</v>
      </c>
    </row>
    <row r="29" spans="1:11" ht="69.75" customHeight="1">
      <c r="A29" s="2" t="s">
        <v>8</v>
      </c>
      <c r="B29" s="4">
        <v>7.15</v>
      </c>
      <c r="C29" s="4">
        <v>7.15</v>
      </c>
      <c r="D29" s="4">
        <v>3.65</v>
      </c>
      <c r="E29" s="4">
        <f t="shared" si="3"/>
        <v>10.8</v>
      </c>
      <c r="F29" s="5">
        <f>A*B29</f>
        <v>115.83</v>
      </c>
      <c r="G29" s="5">
        <f>C29*b</f>
        <v>94.23700000000001</v>
      </c>
      <c r="H29" s="5">
        <f>b*D29</f>
        <v>48.107</v>
      </c>
      <c r="I29" s="5">
        <f>F29+G29+H29</f>
        <v>258.174</v>
      </c>
      <c r="J29" s="5">
        <v>243.61</v>
      </c>
      <c r="K29" s="15">
        <f t="shared" si="2"/>
        <v>1.0597840811132546</v>
      </c>
    </row>
    <row r="30" spans="1:11" ht="78.75">
      <c r="A30" s="2" t="s">
        <v>9</v>
      </c>
      <c r="B30" s="4">
        <v>5.78</v>
      </c>
      <c r="C30" s="4">
        <v>5.78</v>
      </c>
      <c r="D30" s="4">
        <v>3.04</v>
      </c>
      <c r="E30" s="4">
        <f t="shared" si="3"/>
        <v>8.82</v>
      </c>
      <c r="F30" s="5">
        <f>B30*A</f>
        <v>93.636</v>
      </c>
      <c r="G30" s="5">
        <f>C30*b</f>
        <v>76.1804</v>
      </c>
      <c r="H30" s="5">
        <f>b*D30</f>
        <v>40.0672</v>
      </c>
      <c r="I30" s="5">
        <f>F30+G30+H30</f>
        <v>209.8836</v>
      </c>
      <c r="J30" s="5">
        <v>198.04</v>
      </c>
      <c r="K30" s="15">
        <f t="shared" si="2"/>
        <v>1.0598040799838417</v>
      </c>
    </row>
    <row r="31" spans="1:11" ht="15.75">
      <c r="A31" s="2" t="s">
        <v>10</v>
      </c>
      <c r="B31" s="4"/>
      <c r="C31" s="4"/>
      <c r="D31" s="4"/>
      <c r="E31" s="4"/>
      <c r="F31" s="5"/>
      <c r="G31" s="5"/>
      <c r="H31" s="5"/>
      <c r="I31" s="5"/>
      <c r="J31" s="5"/>
      <c r="K31" s="15"/>
    </row>
    <row r="32" spans="1:11" ht="15.75">
      <c r="A32" s="2" t="s">
        <v>11</v>
      </c>
      <c r="B32" s="4">
        <v>3.65</v>
      </c>
      <c r="C32" s="4">
        <v>3.65</v>
      </c>
      <c r="D32" s="4">
        <v>1.83</v>
      </c>
      <c r="E32" s="4">
        <f t="shared" si="3"/>
        <v>5.48</v>
      </c>
      <c r="F32" s="5">
        <f>B32*A</f>
        <v>59.129999999999995</v>
      </c>
      <c r="G32" s="5">
        <f>C32*b</f>
        <v>48.107</v>
      </c>
      <c r="H32" s="5">
        <f>b*D32</f>
        <v>24.1194</v>
      </c>
      <c r="I32" s="5">
        <f>F32+G32+H32</f>
        <v>131.3564</v>
      </c>
      <c r="J32" s="5">
        <v>123.95</v>
      </c>
      <c r="K32" s="15">
        <f t="shared" si="2"/>
        <v>1.059753126260589</v>
      </c>
    </row>
    <row r="33" spans="1:11" ht="15.75">
      <c r="A33" s="2" t="s">
        <v>12</v>
      </c>
      <c r="B33" s="4">
        <v>2.74</v>
      </c>
      <c r="C33" s="4">
        <v>2.74</v>
      </c>
      <c r="D33" s="4"/>
      <c r="E33" s="4">
        <f t="shared" si="3"/>
        <v>2.74</v>
      </c>
      <c r="F33" s="5">
        <f>B33*A</f>
        <v>44.388</v>
      </c>
      <c r="G33" s="5">
        <f>C33*b</f>
        <v>36.1132</v>
      </c>
      <c r="H33" s="5"/>
      <c r="I33" s="5">
        <f>F33+G33+H33</f>
        <v>80.5012</v>
      </c>
      <c r="J33" s="5">
        <v>75.96</v>
      </c>
      <c r="K33" s="15">
        <f t="shared" si="2"/>
        <v>1.0597840968931016</v>
      </c>
    </row>
    <row r="34" spans="1:11" ht="47.25">
      <c r="A34" s="2" t="s">
        <v>13</v>
      </c>
      <c r="B34" s="4">
        <v>3.35</v>
      </c>
      <c r="C34" s="4">
        <v>3.35</v>
      </c>
      <c r="D34" s="4">
        <v>2.74</v>
      </c>
      <c r="E34" s="4">
        <f>C34+D34</f>
        <v>6.09</v>
      </c>
      <c r="F34" s="5">
        <f>B34*A</f>
        <v>54.269999999999996</v>
      </c>
      <c r="G34" s="5">
        <f>C34*b</f>
        <v>44.153</v>
      </c>
      <c r="H34" s="5">
        <f>D34*b</f>
        <v>36.1132</v>
      </c>
      <c r="I34" s="5">
        <f>F34+G34+H34</f>
        <v>134.5362</v>
      </c>
      <c r="J34" s="5">
        <v>126.95</v>
      </c>
      <c r="K34" s="15">
        <f t="shared" si="2"/>
        <v>1.0597573847971642</v>
      </c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3"/>
      <c r="K35" s="1"/>
    </row>
    <row r="36" spans="10:11" ht="15">
      <c r="J36" s="13"/>
      <c r="K36" s="1"/>
    </row>
    <row r="37" spans="10:11" ht="15">
      <c r="J37" s="13"/>
      <c r="K37" s="1"/>
    </row>
    <row r="38" spans="10:11" ht="15">
      <c r="J38" s="13"/>
      <c r="K38" s="1"/>
    </row>
    <row r="39" spans="10:11" ht="15">
      <c r="J39" s="13"/>
      <c r="K39" s="1"/>
    </row>
    <row r="40" spans="10:11" ht="15">
      <c r="J40" s="13"/>
      <c r="K40" s="1"/>
    </row>
    <row r="41" spans="10:11" ht="15">
      <c r="J41" s="13"/>
      <c r="K41" s="1"/>
    </row>
    <row r="42" spans="10:11" ht="15">
      <c r="J42" s="13"/>
      <c r="K42" s="1"/>
    </row>
    <row r="43" spans="10:11" ht="15">
      <c r="J43" s="13"/>
      <c r="K43" s="1"/>
    </row>
    <row r="44" spans="10:11" ht="15">
      <c r="J44" s="13"/>
      <c r="K44" s="1"/>
    </row>
    <row r="45" spans="10:11" ht="15">
      <c r="J45" s="13"/>
      <c r="K45" s="1"/>
    </row>
    <row r="46" spans="10:11" ht="15">
      <c r="J46" s="13"/>
      <c r="K46" s="1"/>
    </row>
    <row r="47" ht="12.75">
      <c r="J47" s="7"/>
    </row>
    <row r="48" ht="12.75">
      <c r="J48" s="7"/>
    </row>
    <row r="49" ht="12.75">
      <c r="J49" s="7"/>
    </row>
    <row r="50" ht="12.75"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ht="12.75">
      <c r="J78" s="7"/>
    </row>
    <row r="79" ht="12.75">
      <c r="J79" s="7"/>
    </row>
    <row r="80" ht="12.75">
      <c r="J80" s="7"/>
    </row>
  </sheetData>
  <mergeCells count="26">
    <mergeCell ref="K20:K25"/>
    <mergeCell ref="B22:B25"/>
    <mergeCell ref="C22:C25"/>
    <mergeCell ref="D22:D25"/>
    <mergeCell ref="E22:E25"/>
    <mergeCell ref="F22:F25"/>
    <mergeCell ref="G22:G25"/>
    <mergeCell ref="H22:H25"/>
    <mergeCell ref="I22:I25"/>
    <mergeCell ref="B20:E21"/>
    <mergeCell ref="A20:A25"/>
    <mergeCell ref="F20:I21"/>
    <mergeCell ref="J20:J25"/>
    <mergeCell ref="J4:J9"/>
    <mergeCell ref="B4:E5"/>
    <mergeCell ref="E6:E9"/>
    <mergeCell ref="F4:I5"/>
    <mergeCell ref="H6:H9"/>
    <mergeCell ref="A2:L2"/>
    <mergeCell ref="B6:B9"/>
    <mergeCell ref="F6:F9"/>
    <mergeCell ref="I6:I9"/>
    <mergeCell ref="G6:G9"/>
    <mergeCell ref="D6:D9"/>
    <mergeCell ref="C6:C9"/>
    <mergeCell ref="K4:K9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8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workbookViewId="0" topLeftCell="A10">
      <selection activeCell="F20" sqref="F20:I21"/>
    </sheetView>
  </sheetViews>
  <sheetFormatPr defaultColWidth="9.00390625" defaultRowHeight="12.75" outlineLevelRow="1" outlineLevelCol="1"/>
  <cols>
    <col min="1" max="1" width="42.75390625" style="0" customWidth="1"/>
    <col min="2" max="2" width="11.625" style="0" customWidth="1"/>
    <col min="3" max="3" width="11.875" style="0" customWidth="1"/>
    <col min="4" max="4" width="12.125" style="0" customWidth="1"/>
    <col min="5" max="5" width="12.25390625" style="0" customWidth="1"/>
    <col min="6" max="6" width="10.625" style="0" customWidth="1"/>
    <col min="7" max="8" width="10.25390625" style="0" customWidth="1"/>
    <col min="9" max="9" width="8.125" style="0" customWidth="1"/>
    <col min="10" max="10" width="7.75390625" style="0" hidden="1" customWidth="1" outlineLevel="1"/>
    <col min="11" max="11" width="9.00390625" style="0" hidden="1" customWidth="1" outlineLevel="1"/>
    <col min="12" max="12" width="9.125" style="0" customWidth="1" collapsed="1"/>
  </cols>
  <sheetData>
    <row r="2" spans="1:12" ht="29.2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ht="12.75">
      <c r="A3" s="10"/>
      <c r="B3" s="11"/>
      <c r="C3" s="11"/>
      <c r="D3" s="11"/>
      <c r="E3" s="11"/>
      <c r="F3" s="11"/>
      <c r="G3" s="11"/>
      <c r="H3" s="11"/>
      <c r="I3" s="11"/>
      <c r="J3" s="7"/>
    </row>
    <row r="4" spans="1:11" ht="15.75" customHeight="1">
      <c r="A4" s="20" t="s">
        <v>17</v>
      </c>
      <c r="B4" s="22" t="s">
        <v>16</v>
      </c>
      <c r="C4" s="22"/>
      <c r="D4" s="22"/>
      <c r="E4" s="22"/>
      <c r="F4" s="26" t="s">
        <v>31</v>
      </c>
      <c r="G4" s="27"/>
      <c r="H4" s="27"/>
      <c r="I4" s="28"/>
      <c r="J4" s="22" t="s">
        <v>26</v>
      </c>
      <c r="K4" s="22" t="s">
        <v>19</v>
      </c>
    </row>
    <row r="5" spans="1:11" s="7" customFormat="1" ht="15.75" customHeight="1">
      <c r="A5" s="21"/>
      <c r="B5" s="22"/>
      <c r="C5" s="22"/>
      <c r="D5" s="22"/>
      <c r="E5" s="22"/>
      <c r="F5" s="29"/>
      <c r="G5" s="30"/>
      <c r="H5" s="30"/>
      <c r="I5" s="31"/>
      <c r="J5" s="22"/>
      <c r="K5" s="22"/>
    </row>
    <row r="6" spans="1:11" s="7" customFormat="1" ht="30" customHeight="1">
      <c r="A6" s="21"/>
      <c r="B6" s="22" t="s">
        <v>21</v>
      </c>
      <c r="C6" s="22" t="s">
        <v>22</v>
      </c>
      <c r="D6" s="22" t="s">
        <v>23</v>
      </c>
      <c r="E6" s="22" t="s">
        <v>18</v>
      </c>
      <c r="F6" s="22" t="s">
        <v>20</v>
      </c>
      <c r="G6" s="22" t="s">
        <v>25</v>
      </c>
      <c r="H6" s="22" t="s">
        <v>24</v>
      </c>
      <c r="I6" s="22" t="s">
        <v>0</v>
      </c>
      <c r="J6" s="22"/>
      <c r="K6" s="22"/>
    </row>
    <row r="7" spans="1:11" ht="17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89.25" customHeight="1">
      <c r="A9" s="8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4.25" customHeight="1">
      <c r="A10" s="6">
        <v>1</v>
      </c>
      <c r="B10" s="6">
        <v>2</v>
      </c>
      <c r="C10" s="6">
        <v>3</v>
      </c>
      <c r="D10" s="6">
        <v>4</v>
      </c>
      <c r="E10" s="8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8.5" customHeight="1" hidden="1" outlineLevel="1">
      <c r="A11" s="9"/>
      <c r="B11" s="6"/>
      <c r="C11" s="6"/>
      <c r="D11" s="6"/>
      <c r="E11" s="8"/>
      <c r="F11" s="12">
        <v>14.22</v>
      </c>
      <c r="G11" s="12">
        <v>11.57</v>
      </c>
      <c r="H11" s="12"/>
      <c r="I11" s="17"/>
      <c r="J11" s="14"/>
      <c r="K11" s="14"/>
    </row>
    <row r="12" spans="1:11" ht="33.75" customHeight="1" collapsed="1">
      <c r="A12" s="9" t="s">
        <v>27</v>
      </c>
      <c r="B12" s="3"/>
      <c r="C12" s="3"/>
      <c r="D12" s="3"/>
      <c r="E12" s="18"/>
      <c r="F12" s="16">
        <v>16.78</v>
      </c>
      <c r="G12" s="19">
        <v>13.65</v>
      </c>
      <c r="H12" s="19"/>
      <c r="I12" s="18"/>
      <c r="J12" s="14"/>
      <c r="K12" s="14"/>
    </row>
    <row r="13" spans="1:11" ht="33.75" customHeight="1">
      <c r="A13" s="2" t="s">
        <v>1</v>
      </c>
      <c r="B13" s="4">
        <v>1.83</v>
      </c>
      <c r="C13" s="4"/>
      <c r="D13" s="4"/>
      <c r="E13" s="4"/>
      <c r="F13" s="5">
        <f aca="true" t="shared" si="0" ref="F13:F19">B13*A</f>
        <v>30.707400000000003</v>
      </c>
      <c r="G13" s="4"/>
      <c r="H13" s="4"/>
      <c r="I13" s="5">
        <f aca="true" t="shared" si="1" ref="I13:I19">F13+G13+H13</f>
        <v>30.707400000000003</v>
      </c>
      <c r="J13" s="5">
        <v>27.96</v>
      </c>
      <c r="K13" s="15">
        <f aca="true" t="shared" si="2" ref="K13:K19">I13/J13</f>
        <v>1.0982618025751074</v>
      </c>
    </row>
    <row r="14" spans="1:11" ht="46.5" customHeight="1">
      <c r="A14" s="2" t="s">
        <v>2</v>
      </c>
      <c r="B14" s="4">
        <v>2.74</v>
      </c>
      <c r="C14" s="4"/>
      <c r="D14" s="4"/>
      <c r="E14" s="4"/>
      <c r="F14" s="5">
        <f t="shared" si="0"/>
        <v>45.9772</v>
      </c>
      <c r="G14" s="4"/>
      <c r="H14" s="4"/>
      <c r="I14" s="5">
        <f t="shared" si="1"/>
        <v>45.9772</v>
      </c>
      <c r="J14" s="5">
        <v>41.87</v>
      </c>
      <c r="K14" s="15">
        <f t="shared" si="2"/>
        <v>1.098094100788154</v>
      </c>
    </row>
    <row r="15" spans="1:11" ht="48" customHeight="1">
      <c r="A15" s="2" t="s">
        <v>3</v>
      </c>
      <c r="B15" s="4">
        <v>3.65</v>
      </c>
      <c r="C15" s="4"/>
      <c r="D15" s="4"/>
      <c r="E15" s="4"/>
      <c r="F15" s="5">
        <f t="shared" si="0"/>
        <v>61.247</v>
      </c>
      <c r="G15" s="4"/>
      <c r="H15" s="4"/>
      <c r="I15" s="5">
        <f t="shared" si="1"/>
        <v>61.247</v>
      </c>
      <c r="J15" s="5">
        <v>55.77</v>
      </c>
      <c r="K15" s="15">
        <f t="shared" si="2"/>
        <v>1.0982069212838443</v>
      </c>
    </row>
    <row r="16" spans="1:11" ht="45.75" customHeight="1">
      <c r="A16" s="2" t="s">
        <v>4</v>
      </c>
      <c r="B16" s="4">
        <v>4.41</v>
      </c>
      <c r="C16" s="4"/>
      <c r="D16" s="4"/>
      <c r="E16" s="4"/>
      <c r="F16" s="5">
        <f t="shared" si="0"/>
        <v>73.99980000000001</v>
      </c>
      <c r="G16" s="4"/>
      <c r="H16" s="4"/>
      <c r="I16" s="5">
        <f t="shared" si="1"/>
        <v>73.99980000000001</v>
      </c>
      <c r="J16" s="5">
        <v>67.38</v>
      </c>
      <c r="K16" s="15">
        <f t="shared" si="2"/>
        <v>1.098245770258237</v>
      </c>
    </row>
    <row r="17" spans="1:11" ht="48" customHeight="1">
      <c r="A17" s="2" t="s">
        <v>5</v>
      </c>
      <c r="B17" s="4">
        <v>5.48</v>
      </c>
      <c r="C17" s="4"/>
      <c r="D17" s="4"/>
      <c r="E17" s="4"/>
      <c r="F17" s="5">
        <f t="shared" si="0"/>
        <v>91.9544</v>
      </c>
      <c r="G17" s="4"/>
      <c r="H17" s="4"/>
      <c r="I17" s="5">
        <f t="shared" si="1"/>
        <v>91.9544</v>
      </c>
      <c r="J17" s="5">
        <v>83.73</v>
      </c>
      <c r="K17" s="15">
        <f t="shared" si="2"/>
        <v>1.0982252478203751</v>
      </c>
    </row>
    <row r="18" spans="1:11" ht="56.25" customHeight="1">
      <c r="A18" s="2" t="s">
        <v>14</v>
      </c>
      <c r="B18" s="4">
        <v>4.41</v>
      </c>
      <c r="C18" s="4">
        <v>4.41</v>
      </c>
      <c r="D18" s="4"/>
      <c r="E18" s="4">
        <f>C18+D18</f>
        <v>4.41</v>
      </c>
      <c r="F18" s="5">
        <f t="shared" si="0"/>
        <v>73.99980000000001</v>
      </c>
      <c r="G18" s="5">
        <f>b*C18</f>
        <v>60.1965</v>
      </c>
      <c r="H18" s="5"/>
      <c r="I18" s="5">
        <f t="shared" si="1"/>
        <v>134.1963</v>
      </c>
      <c r="J18" s="5">
        <v>122.24</v>
      </c>
      <c r="K18" s="15">
        <f t="shared" si="2"/>
        <v>1.0978100458115185</v>
      </c>
    </row>
    <row r="19" spans="1:11" ht="63">
      <c r="A19" s="2" t="s">
        <v>15</v>
      </c>
      <c r="B19" s="4">
        <v>5.48</v>
      </c>
      <c r="C19" s="4">
        <v>5.48</v>
      </c>
      <c r="D19" s="4"/>
      <c r="E19" s="4">
        <f>C19+D19</f>
        <v>5.48</v>
      </c>
      <c r="F19" s="5">
        <f t="shared" si="0"/>
        <v>91.9544</v>
      </c>
      <c r="G19" s="5">
        <f>b*C19</f>
        <v>74.802</v>
      </c>
      <c r="H19" s="5"/>
      <c r="I19" s="5">
        <f t="shared" si="1"/>
        <v>166.7564</v>
      </c>
      <c r="J19" s="5">
        <v>151.9</v>
      </c>
      <c r="K19" s="15">
        <f t="shared" si="2"/>
        <v>1.0978038183015142</v>
      </c>
    </row>
    <row r="20" spans="1:11" ht="15" customHeight="1">
      <c r="A20" s="23" t="s">
        <v>17</v>
      </c>
      <c r="B20" s="22" t="s">
        <v>16</v>
      </c>
      <c r="C20" s="22"/>
      <c r="D20" s="22"/>
      <c r="E20" s="22"/>
      <c r="F20" s="26" t="s">
        <v>31</v>
      </c>
      <c r="G20" s="27"/>
      <c r="H20" s="27"/>
      <c r="I20" s="28"/>
      <c r="J20" s="22" t="s">
        <v>26</v>
      </c>
      <c r="K20" s="22" t="s">
        <v>19</v>
      </c>
    </row>
    <row r="21" spans="1:11" ht="15" customHeight="1">
      <c r="A21" s="24"/>
      <c r="B21" s="22"/>
      <c r="C21" s="22"/>
      <c r="D21" s="22"/>
      <c r="E21" s="22"/>
      <c r="F21" s="29"/>
      <c r="G21" s="30"/>
      <c r="H21" s="30"/>
      <c r="I21" s="31"/>
      <c r="J21" s="22"/>
      <c r="K21" s="22"/>
    </row>
    <row r="22" spans="1:11" ht="15" customHeight="1">
      <c r="A22" s="24"/>
      <c r="B22" s="22" t="s">
        <v>21</v>
      </c>
      <c r="C22" s="22" t="s">
        <v>22</v>
      </c>
      <c r="D22" s="22" t="s">
        <v>23</v>
      </c>
      <c r="E22" s="22" t="s">
        <v>18</v>
      </c>
      <c r="F22" s="22" t="s">
        <v>20</v>
      </c>
      <c r="G22" s="22" t="s">
        <v>25</v>
      </c>
      <c r="H22" s="22" t="s">
        <v>24</v>
      </c>
      <c r="I22" s="22" t="s">
        <v>0</v>
      </c>
      <c r="J22" s="22"/>
      <c r="K22" s="22"/>
    </row>
    <row r="23" spans="1:11" ht="15" customHeight="1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" customHeight="1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05" customHeight="1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>
      <c r="A26" s="6">
        <v>1</v>
      </c>
      <c r="B26" s="6">
        <v>2</v>
      </c>
      <c r="C26" s="6">
        <v>3</v>
      </c>
      <c r="D26" s="6">
        <v>4</v>
      </c>
      <c r="E26" s="8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6">
        <v>11</v>
      </c>
    </row>
    <row r="27" spans="1:11" ht="78.75">
      <c r="A27" s="2" t="s">
        <v>6</v>
      </c>
      <c r="B27" s="4">
        <v>6.54</v>
      </c>
      <c r="C27" s="4">
        <v>6.54</v>
      </c>
      <c r="D27" s="4"/>
      <c r="E27" s="4">
        <f>C27+D27</f>
        <v>6.54</v>
      </c>
      <c r="F27" s="5">
        <f>B27*A</f>
        <v>109.7412</v>
      </c>
      <c r="G27" s="5">
        <f>C27*b</f>
        <v>89.271</v>
      </c>
      <c r="H27" s="5"/>
      <c r="I27" s="5">
        <f>F27+G27+H27</f>
        <v>199.0122</v>
      </c>
      <c r="J27" s="5">
        <v>181.29</v>
      </c>
      <c r="K27" s="15">
        <f>I27/J27</f>
        <v>1.097756081416515</v>
      </c>
    </row>
    <row r="28" spans="1:11" ht="63">
      <c r="A28" s="2" t="s">
        <v>7</v>
      </c>
      <c r="B28" s="4">
        <v>7.91</v>
      </c>
      <c r="C28" s="4">
        <v>7.91</v>
      </c>
      <c r="D28" s="4"/>
      <c r="E28" s="4">
        <f>C28+D28</f>
        <v>7.91</v>
      </c>
      <c r="F28" s="5">
        <f>B28*A</f>
        <v>132.7298</v>
      </c>
      <c r="G28" s="5">
        <f>C28*b</f>
        <v>107.9715</v>
      </c>
      <c r="H28" s="5"/>
      <c r="I28" s="5">
        <f>F28+G28+H28</f>
        <v>240.7013</v>
      </c>
      <c r="J28" s="5">
        <v>219.26</v>
      </c>
      <c r="K28" s="15">
        <f>I28/J28</f>
        <v>1.0977893824683025</v>
      </c>
    </row>
    <row r="29" spans="1:11" ht="69.75" customHeight="1">
      <c r="A29" s="2" t="s">
        <v>8</v>
      </c>
      <c r="B29" s="4">
        <v>7.15</v>
      </c>
      <c r="C29" s="4">
        <v>7.15</v>
      </c>
      <c r="D29" s="4">
        <v>3.65</v>
      </c>
      <c r="E29" s="4">
        <f>C29+D29</f>
        <v>10.8</v>
      </c>
      <c r="F29" s="5">
        <f>A*B29</f>
        <v>119.97700000000002</v>
      </c>
      <c r="G29" s="5">
        <f>C29*b</f>
        <v>97.59750000000001</v>
      </c>
      <c r="H29" s="5">
        <f>b*D29</f>
        <v>49.8225</v>
      </c>
      <c r="I29" s="5">
        <f>F29+G29+H29</f>
        <v>267.39700000000005</v>
      </c>
      <c r="J29" s="5">
        <v>243.61</v>
      </c>
      <c r="K29" s="15">
        <f>I29/J29</f>
        <v>1.0976437748860886</v>
      </c>
    </row>
    <row r="30" spans="1:11" ht="78.75">
      <c r="A30" s="2" t="s">
        <v>9</v>
      </c>
      <c r="B30" s="4">
        <v>5.78</v>
      </c>
      <c r="C30" s="4">
        <v>5.78</v>
      </c>
      <c r="D30" s="4">
        <v>3.04</v>
      </c>
      <c r="E30" s="4">
        <f>C30+D30</f>
        <v>8.82</v>
      </c>
      <c r="F30" s="5">
        <f>B30*A</f>
        <v>96.98840000000001</v>
      </c>
      <c r="G30" s="5">
        <f>C30*b</f>
        <v>78.897</v>
      </c>
      <c r="H30" s="5">
        <f>b*D30</f>
        <v>41.496</v>
      </c>
      <c r="I30" s="5">
        <f>F30+G30+H30</f>
        <v>217.3814</v>
      </c>
      <c r="J30" s="5">
        <v>198.04</v>
      </c>
      <c r="K30" s="15">
        <f>I30/J30</f>
        <v>1.0976641082609575</v>
      </c>
    </row>
    <row r="31" spans="1:11" ht="15.75">
      <c r="A31" s="2" t="s">
        <v>10</v>
      </c>
      <c r="B31" s="4"/>
      <c r="C31" s="4"/>
      <c r="D31" s="4"/>
      <c r="E31" s="4"/>
      <c r="F31" s="5"/>
      <c r="G31" s="5"/>
      <c r="H31" s="5"/>
      <c r="I31" s="5"/>
      <c r="J31" s="5"/>
      <c r="K31" s="15"/>
    </row>
    <row r="32" spans="1:11" ht="15.75">
      <c r="A32" s="2" t="s">
        <v>11</v>
      </c>
      <c r="B32" s="4">
        <v>3.65</v>
      </c>
      <c r="C32" s="4">
        <v>3.65</v>
      </c>
      <c r="D32" s="4">
        <v>1.83</v>
      </c>
      <c r="E32" s="4">
        <f>C32+D32</f>
        <v>5.48</v>
      </c>
      <c r="F32" s="5">
        <f>B32*A</f>
        <v>61.247</v>
      </c>
      <c r="G32" s="5">
        <f>C32*b</f>
        <v>49.8225</v>
      </c>
      <c r="H32" s="5">
        <f>b*D32</f>
        <v>24.9795</v>
      </c>
      <c r="I32" s="5">
        <f>F32+G32+H32</f>
        <v>136.049</v>
      </c>
      <c r="J32" s="5">
        <v>123.95</v>
      </c>
      <c r="K32" s="15">
        <f>I32/J32</f>
        <v>1.0976119402985074</v>
      </c>
    </row>
    <row r="33" spans="1:11" ht="15.75">
      <c r="A33" s="2" t="s">
        <v>12</v>
      </c>
      <c r="B33" s="4">
        <v>2.74</v>
      </c>
      <c r="C33" s="4">
        <v>2.74</v>
      </c>
      <c r="D33" s="4"/>
      <c r="E33" s="4">
        <f>C33+D33</f>
        <v>2.74</v>
      </c>
      <c r="F33" s="5">
        <f>B33*A</f>
        <v>45.9772</v>
      </c>
      <c r="G33" s="5">
        <f>C33*b</f>
        <v>37.401</v>
      </c>
      <c r="H33" s="5"/>
      <c r="I33" s="5">
        <f>F33+G33+H33</f>
        <v>83.3782</v>
      </c>
      <c r="J33" s="5">
        <v>75.96</v>
      </c>
      <c r="K33" s="15">
        <f>I33/J33</f>
        <v>1.0976592943654557</v>
      </c>
    </row>
    <row r="34" spans="1:11" ht="47.25">
      <c r="A34" s="2" t="s">
        <v>13</v>
      </c>
      <c r="B34" s="4">
        <v>3.35</v>
      </c>
      <c r="C34" s="4">
        <v>3.35</v>
      </c>
      <c r="D34" s="4">
        <v>2.74</v>
      </c>
      <c r="E34" s="4">
        <f>C34+D34</f>
        <v>6.09</v>
      </c>
      <c r="F34" s="5">
        <f>B34*A</f>
        <v>56.21300000000001</v>
      </c>
      <c r="G34" s="5">
        <f>C34*b</f>
        <v>45.7275</v>
      </c>
      <c r="H34" s="5">
        <f>D34*b</f>
        <v>37.401</v>
      </c>
      <c r="I34" s="5">
        <f>F34+G34+H34</f>
        <v>139.34150000000002</v>
      </c>
      <c r="J34" s="5">
        <v>126.95</v>
      </c>
      <c r="K34" s="15">
        <f>I34/J34</f>
        <v>1.097609294998031</v>
      </c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3"/>
      <c r="K35" s="1"/>
    </row>
    <row r="36" spans="10:11" ht="15">
      <c r="J36" s="13"/>
      <c r="K36" s="1"/>
    </row>
    <row r="37" spans="10:11" ht="15">
      <c r="J37" s="13"/>
      <c r="K37" s="1"/>
    </row>
    <row r="38" spans="10:11" ht="15">
      <c r="J38" s="13"/>
      <c r="K38" s="1"/>
    </row>
    <row r="39" spans="10:11" ht="15">
      <c r="J39" s="13"/>
      <c r="K39" s="1"/>
    </row>
    <row r="40" spans="10:11" ht="15">
      <c r="J40" s="13"/>
      <c r="K40" s="1"/>
    </row>
    <row r="41" spans="10:11" ht="15">
      <c r="J41" s="13"/>
      <c r="K41" s="1"/>
    </row>
    <row r="42" spans="10:11" ht="15">
      <c r="J42" s="13"/>
      <c r="K42" s="1"/>
    </row>
    <row r="43" spans="10:11" ht="15">
      <c r="J43" s="13"/>
      <c r="K43" s="1"/>
    </row>
    <row r="44" spans="10:11" ht="15">
      <c r="J44" s="13"/>
      <c r="K44" s="1"/>
    </row>
    <row r="45" spans="10:11" ht="15">
      <c r="J45" s="13"/>
      <c r="K45" s="1"/>
    </row>
    <row r="46" spans="10:11" ht="15">
      <c r="J46" s="13"/>
      <c r="K46" s="1"/>
    </row>
    <row r="47" ht="12.75">
      <c r="J47" s="7"/>
    </row>
    <row r="48" ht="12.75">
      <c r="J48" s="7"/>
    </row>
    <row r="49" ht="12.75">
      <c r="J49" s="7"/>
    </row>
    <row r="50" ht="12.75"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ht="12.75">
      <c r="J78" s="7"/>
    </row>
    <row r="79" ht="12.75">
      <c r="J79" s="7"/>
    </row>
    <row r="80" ht="12.75">
      <c r="J80" s="7"/>
    </row>
  </sheetData>
  <mergeCells count="26">
    <mergeCell ref="D6:D9"/>
    <mergeCell ref="C6:C9"/>
    <mergeCell ref="J4:J9"/>
    <mergeCell ref="K4:K9"/>
    <mergeCell ref="B4:E5"/>
    <mergeCell ref="E6:E9"/>
    <mergeCell ref="F4:I5"/>
    <mergeCell ref="H6:H9"/>
    <mergeCell ref="B6:B9"/>
    <mergeCell ref="F6:F9"/>
    <mergeCell ref="I6:I9"/>
    <mergeCell ref="G6:G9"/>
    <mergeCell ref="B20:E21"/>
    <mergeCell ref="A20:A25"/>
    <mergeCell ref="F20:I21"/>
    <mergeCell ref="J20:J25"/>
    <mergeCell ref="A2:L2"/>
    <mergeCell ref="K20:K25"/>
    <mergeCell ref="B22:B25"/>
    <mergeCell ref="C22:C25"/>
    <mergeCell ref="D22:D25"/>
    <mergeCell ref="E22:E25"/>
    <mergeCell ref="F22:F25"/>
    <mergeCell ref="G22:G25"/>
    <mergeCell ref="H22:H25"/>
    <mergeCell ref="I22:I25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89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prom2</dc:creator>
  <cp:keywords/>
  <dc:description/>
  <cp:lastModifiedBy>1</cp:lastModifiedBy>
  <cp:lastPrinted>2012-12-24T10:56:51Z</cp:lastPrinted>
  <dcterms:created xsi:type="dcterms:W3CDTF">2005-11-18T05:11:33Z</dcterms:created>
  <dcterms:modified xsi:type="dcterms:W3CDTF">2012-12-25T05:17:16Z</dcterms:modified>
  <cp:category/>
  <cp:version/>
  <cp:contentType/>
  <cp:contentStatus/>
</cp:coreProperties>
</file>