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'Лист1'!$A$1:$H$61</definedName>
  </definedNames>
  <calcPr fullCalcOnLoad="1"/>
</workbook>
</file>

<file path=xl/sharedStrings.xml><?xml version="1.0" encoding="utf-8"?>
<sst xmlns="http://schemas.openxmlformats.org/spreadsheetml/2006/main" count="88" uniqueCount="79">
  <si>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</si>
  <si>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</si>
  <si>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</si>
  <si>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</si>
  <si>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</si>
  <si>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</si>
  <si>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</si>
  <si>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</si>
  <si>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</si>
  <si>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</si>
  <si>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</si>
  <si>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</si>
  <si>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</si>
  <si>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</si>
  <si>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</si>
  <si>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</si>
  <si>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</si>
  <si>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</si>
  <si>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</si>
  <si>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</si>
  <si>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</si>
  <si>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</si>
  <si>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</si>
  <si>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</si>
  <si>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</si>
  <si>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</si>
  <si>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</si>
  <si>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</si>
  <si>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</si>
  <si>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</si>
  <si>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</si>
  <si>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</si>
  <si>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</si>
  <si>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</si>
  <si>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</si>
  <si>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</si>
  <si>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</si>
  <si>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</si>
  <si>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</si>
  <si>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</si>
  <si>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</si>
  <si>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</si>
  <si>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</si>
  <si>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</si>
  <si>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</si>
  <si>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</si>
  <si>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</si>
  <si>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</si>
  <si>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</si>
  <si>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</si>
  <si>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</si>
  <si>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</si>
  <si>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</si>
  <si>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</si>
  <si>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</si>
  <si>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</si>
  <si>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</si>
  <si>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</si>
  <si>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</si>
  <si>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</si>
  <si>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</si>
  <si>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</si>
  <si>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</si>
  <si>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</si>
  <si>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</si>
  <si>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</si>
  <si>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</si>
  <si>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</si>
  <si>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</si>
  <si>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</si>
  <si>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</si>
  <si>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</si>
  <si>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ЗАКЛУБНАЯ д 8</t>
  </si>
  <si>
    <t xml:space="preserve">Выполнение проектных работ                        </t>
  </si>
  <si>
    <t>Март</t>
  </si>
  <si>
    <t xml:space="preserve">шт.       </t>
  </si>
  <si>
    <t xml:space="preserve">Ремонт отопления..                                </t>
  </si>
  <si>
    <t>Январь</t>
  </si>
  <si>
    <t xml:space="preserve">м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</si>
</sst>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2056.3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315.1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409.357</v>
      </c>
      <c r="D15" s="40">
        <f>D16+D22</f>
        <v>403.042</v>
      </c>
      <c r="E15" s="40">
        <f>E16+E22</f>
        <v>282.15001029661016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365.569</v>
      </c>
      <c r="D16" s="65">
        <v>360.078</v>
      </c>
      <c r="E16" s="23">
        <f>C16*0.1525+E19+E21</f>
        <v>275.4723402966102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246.25900000000001</v>
      </c>
      <c r="D18" s="77"/>
      <c r="E18" s="75">
        <f>C18</f>
        <v>246.25900000000001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208.6940677966102</v>
      </c>
      <c r="D19" s="23"/>
      <c r="E19" s="23">
        <f>C19</f>
        <v>208.6940677966102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119.31</v>
      </c>
      <c r="D20" s="28"/>
      <c r="E20" s="113">
        <f>E16-E18</f>
        <v>29.21334029661017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76.631</v>
      </c>
      <c r="C21" s="26">
        <f>C20/1.18</f>
        <v>101.11016949152543</v>
      </c>
      <c r="D21" s="26"/>
      <c r="E21" s="68">
        <v>11.029</v>
      </c>
      <c r="F21" s="170"/>
      <c r="G21" s="171"/>
      <c r="H21" s="26">
        <f>B21+C21-E21</f>
        <v>166.71216949152543</v>
      </c>
      <c r="I21" s="3"/>
    </row>
    <row r="22" spans="1:9" ht="15" customHeight="1">
      <c r="A22" s="29" t="s">
        <v>4</v>
      </c>
      <c r="B22" s="81"/>
      <c r="C22" s="64">
        <v>43.788</v>
      </c>
      <c r="D22" s="66">
        <v>42.964</v>
      </c>
      <c r="E22" s="32">
        <f>C22*0.1525+E23</f>
        <v>6.677669999999999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-331.29</v>
      </c>
      <c r="C23" s="63">
        <f>C22/1.18</f>
        <v>37.108474576271185</v>
      </c>
      <c r="D23" s="26"/>
      <c r="E23" s="68">
        <v>0</v>
      </c>
      <c r="F23" s="170"/>
      <c r="G23" s="171"/>
      <c r="H23" s="26">
        <f>B23+C23-E23</f>
        <v>-294.18152542372883</v>
      </c>
      <c r="I23" s="3"/>
    </row>
    <row r="24" spans="1:9" ht="19.5" customHeight="1">
      <c r="A24" s="25" t="s">
        <v>5</v>
      </c>
      <c r="B24" s="42"/>
      <c r="C24" s="43">
        <f>SUM(C26:C29)</f>
        <v>913.756</v>
      </c>
      <c r="D24" s="43">
        <f>SUM(D26:D29)</f>
        <v>904.316</v>
      </c>
      <c r="E24" s="43">
        <f>SUM(E26:E29)</f>
        <v>913.756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72.633</v>
      </c>
      <c r="D26" s="67">
        <v>72.79</v>
      </c>
      <c r="E26" s="13">
        <f>C26</f>
        <v>72.633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54.545</v>
      </c>
      <c r="D27" s="67">
        <v>54.556</v>
      </c>
      <c r="E27" s="13">
        <f>C27</f>
        <v>54.545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618.346</v>
      </c>
      <c r="D28" s="92">
        <v>607.966</v>
      </c>
      <c r="E28" s="77">
        <f>C28</f>
        <v>618.346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168.232</v>
      </c>
      <c r="D29" s="92">
        <v>169.004</v>
      </c>
      <c r="E29" s="77">
        <f>C29</f>
        <v>168.232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-254.65900000000002</v>
      </c>
      <c r="C30" s="100">
        <f>C24+C15</f>
        <v>1323.113</v>
      </c>
      <c r="D30" s="98">
        <f>D24+D15</f>
        <v>1307.358</v>
      </c>
      <c r="E30" s="98">
        <f>E24+E15</f>
        <v>1195.90601029661</v>
      </c>
      <c r="F30" s="127">
        <v>14.339</v>
      </c>
      <c r="G30" s="128"/>
      <c r="H30" s="99">
        <f>H21+H23</f>
        <v>-127.4693559322034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29.21334029661017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6.677669999999999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6.677669999999999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</v>
      </c>
      <c r="G55" s="110"/>
      <c r="H55" s="86">
        <v>8.47458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1</v>
      </c>
      <c r="G56" s="201"/>
      <c r="H56" s="86">
        <v>2.5541</v>
      </c>
    </row>
    <row r="57" spans="1:8" ht="9.75" customHeight="1">
      <c r="A57" s="147" t="s">
        <v>57</v>
      </c>
      <c r="B57" s="148"/>
      <c r="C57" s="149"/>
      <c r="D57" s="87"/>
      <c r="E57" s="87"/>
      <c r="F57" s="125"/>
      <c r="G57" s="126"/>
      <c r="H57" s="88">
        <f>SUM(H55:H56)</f>
        <v>11.02868</v>
      </c>
    </row>
    <row r="58" spans="1:8" ht="37.5" customHeight="1" thickBot="1">
      <c r="A58" s="172" t="s">
        <v>71</v>
      </c>
      <c r="B58" s="172"/>
      <c r="C58" s="172"/>
      <c r="D58" s="172"/>
      <c r="E58" s="172"/>
      <c r="F58" s="172"/>
      <c r="G58" s="172"/>
      <c r="H58" s="172"/>
    </row>
    <row r="59" spans="1:8" ht="27.75" customHeight="1" thickBot="1">
      <c r="A59" s="115" t="s">
        <v>46</v>
      </c>
      <c r="B59" s="116"/>
      <c r="C59" s="129"/>
      <c r="D59" s="82" t="s">
        <v>45</v>
      </c>
      <c r="E59" s="83" t="s">
        <v>53</v>
      </c>
      <c r="F59" s="191" t="s">
        <v>44</v>
      </c>
      <c r="G59" s="129"/>
      <c r="H59" s="84" t="s">
        <v>54</v>
      </c>
    </row>
    <row r="60" spans="1:8" ht="10.5" customHeight="1">
      <c r="A60" s="107"/>
      <c r="B60" s="108"/>
      <c r="C60" s="109"/>
      <c r="D60" s="85"/>
      <c r="E60" s="85"/>
      <c r="F60" s="111"/>
      <c r="G60" s="110"/>
      <c r="H60" s="86"/>
    </row>
    <row r="61" spans="1:8" ht="9.75" customHeight="1">
      <c r="A61" s="147" t="s">
        <v>57</v>
      </c>
      <c r="B61" s="148"/>
      <c r="C61" s="149"/>
      <c r="D61" s="87"/>
      <c r="E61" s="87"/>
      <c r="F61" s="125"/>
      <c r="G61" s="126"/>
      <c r="H61" s="88">
        <f>SUM(H60:H60)</f>
        <v>0</v>
      </c>
    </row>
  </sheetData>
  <mergeCells count="67">
    <mergeCell ref="F22:G22"/>
    <mergeCell ref="A43:C43"/>
    <mergeCell ref="F59:G59"/>
    <mergeCell ref="F16:G16"/>
    <mergeCell ref="D36:E36"/>
    <mergeCell ref="F54:G54"/>
    <mergeCell ref="F18:G18"/>
    <mergeCell ref="F19:G19"/>
    <mergeCell ref="F20:G20"/>
    <mergeCell ref="F23:G23"/>
    <mergeCell ref="F21:G21"/>
    <mergeCell ref="A57:C57"/>
    <mergeCell ref="A58:H58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1:C61"/>
    <mergeCell ref="D41:E41"/>
    <mergeCell ref="D43:E43"/>
    <mergeCell ref="D42:E42"/>
    <mergeCell ref="D44:E44"/>
    <mergeCell ref="A44:C44"/>
    <mergeCell ref="A45:C45"/>
    <mergeCell ref="D45:E45"/>
    <mergeCell ref="A59:C59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1:G61"/>
    <mergeCell ref="F30:G30"/>
    <mergeCell ref="F57:G57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2013-03-06T12:01:23Z</dcterms:modified>
  <cp:category/>
  <cp:version/>
  <cp:contentType/>
  <cp:contentStatus/>
</cp:coreProperties>
</file>