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<sst xmlns="http://schemas.openxmlformats.org/spreadsheetml/2006/main" count="103" uniqueCount="87">
  <si>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</si>
  <si>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</si>
  <si>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</si>
  <si>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</si>
  <si>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</si>
  <si>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</si>
  <si>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</si>
  <si>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</si>
  <si>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</si>
  <si>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</si>
  <si>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</si>
  <si>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</si>
  <si>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</si>
  <si>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</si>
  <si>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</si>
  <si>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</si>
  <si>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</si>
  <si>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</si>
  <si>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</si>
  <si>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</si>
  <si>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</si>
  <si>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</si>
  <si>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</si>
  <si>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</si>
  <si>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</si>
  <si>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</si>
  <si>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</si>
  <si>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</si>
  <si>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</si>
  <si>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</si>
  <si>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</si>
  <si>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</si>
  <si>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</si>
  <si>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</si>
  <si>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</si>
  <si>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</si>
  <si>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</si>
  <si>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</si>
  <si>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</si>
  <si>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</si>
  <si>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</si>
  <si>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</si>
  <si>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</si>
  <si>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</si>
  <si>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</si>
  <si>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</si>
  <si>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</si>
  <si>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</si>
  <si>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</si>
  <si>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</si>
  <si>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</si>
  <si>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</si>
  <si>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</si>
  <si>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</si>
  <si>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</si>
  <si>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</si>
  <si>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</si>
  <si>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</si>
  <si>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</si>
  <si>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</si>
  <si>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</si>
  <si>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</si>
  <si>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</si>
  <si>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</si>
  <si>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</si>
  <si>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</si>
  <si>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</si>
  <si>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</si>
  <si>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</si>
  <si>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</si>
  <si>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</si>
  <si>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</si>
  <si>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НАГОРНАЯ д 1 корп 1  </t>
  </si>
  <si>
    <t xml:space="preserve">Замена вентилей                                   </t>
  </si>
  <si>
    <t>Ноябрь</t>
  </si>
  <si>
    <t xml:space="preserve">шт.       </t>
  </si>
  <si>
    <t>Февраль</t>
  </si>
  <si>
    <t xml:space="preserve">Ремонт ХВС                                        </t>
  </si>
  <si>
    <t>Январь</t>
  </si>
  <si>
    <t xml:space="preserve">м         </t>
  </si>
  <si>
    <t xml:space="preserve">Замена выключателей                               </t>
  </si>
  <si>
    <t>Октябрь</t>
  </si>
  <si>
    <t xml:space="preserve">шт        </t>
  </si>
  <si>
    <t xml:space="preserve">Ремонт ЦО                                         </t>
  </si>
  <si>
    <t xml:space="preserve">Прочие электротехнические работы                  </t>
  </si>
  <si>
    <t>Июль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</si>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</sst>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1053.1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214.453</v>
      </c>
      <c r="D15" s="40">
        <f>D16+D22</f>
        <v>214.685</v>
      </c>
      <c r="E15" s="40">
        <f>E16+E22</f>
        <v>149.0810486016949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187.22</v>
      </c>
      <c r="D16" s="65">
        <v>187.417</v>
      </c>
      <c r="E16" s="23">
        <f>C16*0.1525+E19+E21</f>
        <v>144.9280161016949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126.116</v>
      </c>
      <c r="D18" s="77"/>
      <c r="E18" s="75">
        <f>C18</f>
        <v>126.116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106.87796610169492</v>
      </c>
      <c r="D19" s="23"/>
      <c r="E19" s="23">
        <f>C19</f>
        <v>106.87796610169492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61.104</v>
      </c>
      <c r="D20" s="28"/>
      <c r="E20" s="113">
        <f>E16-E18</f>
        <v>18.81201610169491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-131.869</v>
      </c>
      <c r="C21" s="26">
        <f>C20/1.18</f>
        <v>51.78305084745763</v>
      </c>
      <c r="D21" s="26"/>
      <c r="E21" s="68">
        <v>9.499</v>
      </c>
      <c r="F21" s="170"/>
      <c r="G21" s="171"/>
      <c r="H21" s="26">
        <f>B21+C21-E21</f>
        <v>-89.58494915254236</v>
      </c>
      <c r="I21" s="3"/>
    </row>
    <row r="22" spans="1:9" ht="15" customHeight="1">
      <c r="A22" s="29" t="s">
        <v>4</v>
      </c>
      <c r="B22" s="81"/>
      <c r="C22" s="64">
        <v>27.233</v>
      </c>
      <c r="D22" s="66">
        <v>27.268</v>
      </c>
      <c r="E22" s="32">
        <f>C22*0.1525+E23</f>
        <v>4.1530325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58.109</v>
      </c>
      <c r="C23" s="63">
        <f>C22/1.18</f>
        <v>23.078813559322036</v>
      </c>
      <c r="D23" s="26"/>
      <c r="E23" s="68">
        <v>0</v>
      </c>
      <c r="F23" s="170"/>
      <c r="G23" s="171"/>
      <c r="H23" s="26">
        <f>B23+C23-E23</f>
        <v>81.18781355932204</v>
      </c>
      <c r="I23" s="3"/>
    </row>
    <row r="24" spans="1:9" ht="19.5" customHeight="1">
      <c r="A24" s="25" t="s">
        <v>5</v>
      </c>
      <c r="B24" s="42"/>
      <c r="C24" s="43">
        <f>SUM(C26:C29)</f>
        <v>426.523</v>
      </c>
      <c r="D24" s="43">
        <f>SUM(D26:D29)</f>
        <v>425.84</v>
      </c>
      <c r="E24" s="43">
        <f>SUM(E26:E29)</f>
        <v>426.523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49.286</v>
      </c>
      <c r="D26" s="67">
        <v>48.958</v>
      </c>
      <c r="E26" s="13">
        <f>C26</f>
        <v>49.286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60.562</v>
      </c>
      <c r="D27" s="67">
        <v>60.155</v>
      </c>
      <c r="E27" s="13">
        <f>C27</f>
        <v>60.562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316.675</v>
      </c>
      <c r="D28" s="92">
        <v>316.727</v>
      </c>
      <c r="E28" s="77">
        <f>C28</f>
        <v>316.675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-73.75999999999999</v>
      </c>
      <c r="C30" s="100">
        <f>C24+C15</f>
        <v>640.976</v>
      </c>
      <c r="D30" s="98">
        <f>D24+D15</f>
        <v>640.525</v>
      </c>
      <c r="E30" s="98">
        <f>E24+E15</f>
        <v>575.6040486016949</v>
      </c>
      <c r="F30" s="127">
        <v>30.755</v>
      </c>
      <c r="G30" s="128"/>
      <c r="H30" s="99">
        <f>H21+H23</f>
        <v>-8.397135593220327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18.81201610169491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4.1530325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4.1530325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0.426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</v>
      </c>
      <c r="G56" s="201"/>
      <c r="H56" s="86">
        <v>0.359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7</v>
      </c>
      <c r="G57" s="201"/>
      <c r="H57" s="86">
        <v>6.299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200">
        <v>2</v>
      </c>
      <c r="G58" s="201"/>
      <c r="H58" s="86">
        <v>0.23</v>
      </c>
    </row>
    <row r="59" spans="1:8" ht="10.5" customHeight="1">
      <c r="A59" s="107" t="s">
        <v>83</v>
      </c>
      <c r="B59" s="108"/>
      <c r="C59" s="109"/>
      <c r="D59" s="85" t="s">
        <v>81</v>
      </c>
      <c r="E59" s="85" t="s">
        <v>79</v>
      </c>
      <c r="F59" s="200">
        <v>5.5</v>
      </c>
      <c r="G59" s="201"/>
      <c r="H59" s="86">
        <v>2.055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82</v>
      </c>
      <c r="F60" s="200">
        <v>2</v>
      </c>
      <c r="G60" s="201"/>
      <c r="H60" s="86">
        <v>0.082</v>
      </c>
    </row>
    <row r="61" spans="1:8" ht="10.5" customHeight="1">
      <c r="A61" s="107" t="s">
        <v>84</v>
      </c>
      <c r="B61" s="108"/>
      <c r="C61" s="109"/>
      <c r="D61" s="85" t="s">
        <v>86</v>
      </c>
      <c r="E61" s="85" t="s">
        <v>82</v>
      </c>
      <c r="F61" s="200">
        <v>1</v>
      </c>
      <c r="G61" s="201"/>
      <c r="H61" s="86">
        <v>0.048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9.499000000000002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2013-03-06T12:02:16Z</dcterms:modified>
  <cp:category/>
  <cp:version/>
  <cp:contentType/>
  <cp:contentStatus/>
</cp:coreProperties>
</file>