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<sst xmlns="http://schemas.openxmlformats.org/spreadsheetml/2006/main" count="106" uniqueCount="91">
  <si>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</si>
  <si>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</si>
  <si>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</si>
  <si>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</si>
  <si>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</si>
  <si>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</si>
  <si>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</si>
  <si>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</si>
  <si>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</si>
  <si>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</si>
  <si>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</si>
  <si>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</si>
  <si>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</si>
  <si>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</si>
  <si>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</si>
  <si>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</si>
  <si>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</si>
  <si>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</si>
  <si>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</si>
  <si>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</si>
  <si>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</si>
  <si>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</si>
  <si>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</si>
  <si>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</si>
  <si>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</si>
  <si>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</si>
  <si>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</si>
  <si>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</si>
  <si>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</si>
  <si>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</si>
  <si>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</si>
  <si>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</si>
  <si>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</si>
  <si>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</si>
  <si>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</si>
  <si>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</si>
  <si>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</si>
  <si>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</si>
  <si>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</si>
  <si>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</si>
  <si>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</si>
  <si>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</si>
  <si>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</si>
  <si>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</si>
  <si>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</si>
  <si>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</si>
  <si>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</si>
  <si>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</si>
  <si>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</si>
  <si>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</si>
  <si>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</si>
  <si>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</si>
  <si>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</si>
  <si>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</si>
  <si>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</si>
  <si>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</si>
  <si>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</si>
  <si>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</si>
  <si>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</si>
  <si>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</si>
  <si>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</si>
  <si>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</si>
  <si>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</si>
  <si>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</si>
  <si>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</si>
  <si>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</si>
  <si>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</si>
  <si>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</si>
  <si>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</si>
  <si>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</si>
  <si>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</si>
  <si>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</si>
  <si>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КАЛИНИНА д 3 корп а  </t>
  </si>
  <si>
    <t xml:space="preserve">Ремонт электропроводки                            </t>
  </si>
  <si>
    <t>Декабрь</t>
  </si>
  <si>
    <t xml:space="preserve">м.        </t>
  </si>
  <si>
    <t xml:space="preserve">Замена вентилей                                   </t>
  </si>
  <si>
    <t>Март</t>
  </si>
  <si>
    <t xml:space="preserve">шт.       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</si>
  <si>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</si>
  <si>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</si>
  <si>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</si>
  <si>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</si>
  <si>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>Июнь</t>
  </si>
  <si>
    <t xml:space="preserve">м         </t>
  </si>
  <si>
    <t xml:space="preserve">Замена светильников                               </t>
  </si>
  <si>
    <t>Сентябрь</t>
  </si>
  <si>
    <t xml:space="preserve">шт        </t>
  </si>
  <si>
    <t xml:space="preserve">Прочие электротехнические работы                  </t>
  </si>
  <si>
    <t xml:space="preserve">Ремонт ЦО.                                        </t>
  </si>
  <si>
    <t xml:space="preserve">Установка узлов учёта электричества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</si>
</sst>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3435.9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174.5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695.174</v>
      </c>
      <c r="D15" s="40">
        <f>D16+D22</f>
        <v>709.668</v>
      </c>
      <c r="E15" s="40">
        <f>E16+E22</f>
        <v>590.5082892372881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610.834</v>
      </c>
      <c r="D16" s="65">
        <v>625.044</v>
      </c>
      <c r="E16" s="23">
        <f>C16*0.1525+E19+E21</f>
        <v>577.6464392372881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411.4839999999999</v>
      </c>
      <c r="D18" s="77"/>
      <c r="E18" s="75">
        <f>C18</f>
        <v>411.4839999999999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348.7152542372881</v>
      </c>
      <c r="D19" s="23"/>
      <c r="E19" s="23">
        <f>C19</f>
        <v>348.7152542372881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199.35</v>
      </c>
      <c r="D20" s="28"/>
      <c r="E20" s="113">
        <f>E16-E18</f>
        <v>166.16243923728814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-79.611</v>
      </c>
      <c r="C21" s="26">
        <f>C20/1.18</f>
        <v>168.9406779661017</v>
      </c>
      <c r="D21" s="26"/>
      <c r="E21" s="68">
        <v>135.779</v>
      </c>
      <c r="F21" s="170"/>
      <c r="G21" s="171"/>
      <c r="H21" s="26">
        <f>B21+C21-E21</f>
        <v>-46.4493220338983</v>
      </c>
      <c r="I21" s="3"/>
    </row>
    <row r="22" spans="1:9" ht="15" customHeight="1">
      <c r="A22" s="29" t="s">
        <v>4</v>
      </c>
      <c r="B22" s="81"/>
      <c r="C22" s="64">
        <v>84.34</v>
      </c>
      <c r="D22" s="66">
        <v>84.624</v>
      </c>
      <c r="E22" s="32">
        <f>C22*0.1525+E23</f>
        <v>12.86185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-0.675</v>
      </c>
      <c r="C23" s="63">
        <f>C22/1.18</f>
        <v>71.47457627118645</v>
      </c>
      <c r="D23" s="26"/>
      <c r="E23" s="68">
        <v>0</v>
      </c>
      <c r="F23" s="170"/>
      <c r="G23" s="171"/>
      <c r="H23" s="26">
        <f>B23+C23-E23</f>
        <v>70.79957627118645</v>
      </c>
      <c r="I23" s="3"/>
    </row>
    <row r="24" spans="1:9" ht="19.5" customHeight="1">
      <c r="A24" s="25" t="s">
        <v>5</v>
      </c>
      <c r="B24" s="42"/>
      <c r="C24" s="43">
        <f>SUM(C26:C29)</f>
        <v>1426.44</v>
      </c>
      <c r="D24" s="43">
        <f>SUM(D26:D29)</f>
        <v>1446.5900000000001</v>
      </c>
      <c r="E24" s="43">
        <f>SUM(E26:E29)</f>
        <v>1426.44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178.634</v>
      </c>
      <c r="D26" s="67">
        <v>174.276</v>
      </c>
      <c r="E26" s="13">
        <f>C26</f>
        <v>178.634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219.502</v>
      </c>
      <c r="D27" s="67">
        <v>214.103</v>
      </c>
      <c r="E27" s="13">
        <f>C27</f>
        <v>219.502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1028.304</v>
      </c>
      <c r="D28" s="92">
        <v>1058.211</v>
      </c>
      <c r="E28" s="77">
        <f>C28</f>
        <v>1028.304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-80.286</v>
      </c>
      <c r="C30" s="100">
        <f>C24+C15</f>
        <v>2121.614</v>
      </c>
      <c r="D30" s="98">
        <f>D24+D15</f>
        <v>2156.2580000000003</v>
      </c>
      <c r="E30" s="98">
        <f>E24+E15</f>
        <v>2016.948289237288</v>
      </c>
      <c r="F30" s="127">
        <v>122.605</v>
      </c>
      <c r="G30" s="128"/>
      <c r="H30" s="99">
        <f>H21+H23</f>
        <v>24.350254237288155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166.16243923728814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12.86185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12.86185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0.146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8</v>
      </c>
      <c r="G56" s="201"/>
      <c r="H56" s="86">
        <v>4.796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11.3</v>
      </c>
      <c r="G57" s="201"/>
      <c r="H57" s="86">
        <v>11.356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84</v>
      </c>
      <c r="F58" s="200">
        <v>10</v>
      </c>
      <c r="G58" s="201"/>
      <c r="H58" s="86">
        <v>8.462</v>
      </c>
    </row>
    <row r="59" spans="1:8" ht="10.5" customHeight="1">
      <c r="A59" s="107" t="s">
        <v>85</v>
      </c>
      <c r="B59" s="108"/>
      <c r="C59" s="109"/>
      <c r="D59" s="85" t="s">
        <v>86</v>
      </c>
      <c r="E59" s="85" t="s">
        <v>87</v>
      </c>
      <c r="F59" s="200">
        <v>4</v>
      </c>
      <c r="G59" s="201"/>
      <c r="H59" s="86">
        <v>14.852</v>
      </c>
    </row>
    <row r="60" spans="1:8" ht="10.5" customHeight="1">
      <c r="A60" s="107" t="s">
        <v>88</v>
      </c>
      <c r="B60" s="108"/>
      <c r="C60" s="109"/>
      <c r="D60" s="85" t="s">
        <v>86</v>
      </c>
      <c r="E60" s="85" t="s">
        <v>87</v>
      </c>
      <c r="F60" s="200">
        <v>1</v>
      </c>
      <c r="G60" s="201"/>
      <c r="H60" s="86">
        <v>0.06</v>
      </c>
    </row>
    <row r="61" spans="1:8" ht="10.5" customHeight="1">
      <c r="A61" s="107" t="s">
        <v>89</v>
      </c>
      <c r="B61" s="108"/>
      <c r="C61" s="109"/>
      <c r="D61" s="85" t="s">
        <v>86</v>
      </c>
      <c r="E61" s="85" t="s">
        <v>87</v>
      </c>
      <c r="F61" s="200">
        <v>80</v>
      </c>
      <c r="G61" s="201"/>
      <c r="H61" s="86">
        <v>87.549</v>
      </c>
    </row>
    <row r="62" spans="1:8" ht="10.5" customHeight="1">
      <c r="A62" s="107" t="s">
        <v>90</v>
      </c>
      <c r="B62" s="108"/>
      <c r="C62" s="109"/>
      <c r="D62" s="85" t="s">
        <v>86</v>
      </c>
      <c r="E62" s="85" t="s">
        <v>78</v>
      </c>
      <c r="F62" s="200">
        <v>1</v>
      </c>
      <c r="G62" s="201"/>
      <c r="H62" s="86">
        <v>8.558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135.779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2013-03-06T12:01:28Z</dcterms:modified>
  <cp:category/>
  <cp:version/>
  <cp:contentType/>
  <cp:contentStatus/>
</cp:coreProperties>
</file>