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<sst xmlns="http://schemas.openxmlformats.org/spreadsheetml/2006/main" count="136" uniqueCount="99">
  <si>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</si>
  <si>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</si>
  <si>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</si>
  <si>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</si>
  <si>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</si>
  <si>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</si>
  <si>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</si>
  <si>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</si>
  <si>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</si>
  <si>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</si>
  <si>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</si>
  <si>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</si>
  <si>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</si>
  <si>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</si>
  <si>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</si>
  <si>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</si>
  <si>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</si>
  <si>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</si>
  <si>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</si>
  <si>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</si>
  <si>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</si>
  <si>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</si>
  <si>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</si>
  <si>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</si>
  <si>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</si>
  <si>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</si>
  <si>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</si>
  <si>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</si>
  <si>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</si>
  <si>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</si>
  <si>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</si>
  <si>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</si>
  <si>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</si>
  <si>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</si>
  <si>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</si>
  <si>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</si>
  <si>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</si>
  <si>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</si>
  <si>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</si>
  <si>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</si>
  <si>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</si>
  <si>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</si>
  <si>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</si>
  <si>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</si>
  <si>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</si>
  <si>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</si>
  <si>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</si>
  <si>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</si>
  <si>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</si>
  <si>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</si>
  <si>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</si>
  <si>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</si>
  <si>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</si>
  <si>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</si>
  <si>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</si>
  <si>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</si>
  <si>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</si>
  <si>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</si>
  <si>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</si>
  <si>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</si>
  <si>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</si>
  <si>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</si>
  <si>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</si>
  <si>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</si>
  <si>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</si>
  <si>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</si>
  <si>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</si>
  <si>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</si>
  <si>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</si>
  <si>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</si>
  <si>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</si>
  <si>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</si>
  <si>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22</t>
  </si>
  <si>
    <t xml:space="preserve">Замена вентилей                                   </t>
  </si>
  <si>
    <t>Февраль</t>
  </si>
  <si>
    <t xml:space="preserve">шт.       </t>
  </si>
  <si>
    <t xml:space="preserve">Замена водосточных труб                           </t>
  </si>
  <si>
    <t>Июнь</t>
  </si>
  <si>
    <t xml:space="preserve">м         </t>
  </si>
  <si>
    <t>Октябрь</t>
  </si>
  <si>
    <t xml:space="preserve">Ремонт ХВС                                        </t>
  </si>
  <si>
    <t>Январь</t>
  </si>
  <si>
    <t xml:space="preserve">Ремонт канализации                                </t>
  </si>
  <si>
    <t xml:space="preserve">Изоляция трубопровода                             </t>
  </si>
  <si>
    <t>Декабрь</t>
  </si>
  <si>
    <t xml:space="preserve">м2        </t>
  </si>
  <si>
    <t xml:space="preserve">Ремонт забора                                     </t>
  </si>
  <si>
    <t>Ноябрь</t>
  </si>
  <si>
    <t xml:space="preserve">Замена выключателей                               </t>
  </si>
  <si>
    <t xml:space="preserve">шт        </t>
  </si>
  <si>
    <t>Май</t>
  </si>
  <si>
    <t xml:space="preserve">Ремонт дверей                                     </t>
  </si>
  <si>
    <t xml:space="preserve">Ремонт ЦО                                         </t>
  </si>
  <si>
    <t>Август</t>
  </si>
  <si>
    <t xml:space="preserve">Ремонт щитов                                      </t>
  </si>
  <si>
    <t xml:space="preserve">Очистка кровли                                    </t>
  </si>
  <si>
    <t>Март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</si>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</sst>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3129.7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114.4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633.792</v>
      </c>
      <c r="D15" s="40">
        <f>D16+D22</f>
        <v>619.11</v>
      </c>
      <c r="E15" s="40">
        <f>E16+E22</f>
        <v>541.8734155932203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556.399</v>
      </c>
      <c r="D16" s="65">
        <v>543.065</v>
      </c>
      <c r="E16" s="23">
        <f>C16*0.1525+E19+E21</f>
        <v>530.0709830932203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374.695</v>
      </c>
      <c r="D18" s="77"/>
      <c r="E18" s="75">
        <f>C18</f>
        <v>374.695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317.5381355932204</v>
      </c>
      <c r="D19" s="23"/>
      <c r="E19" s="23">
        <f>C19</f>
        <v>317.5381355932204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181.704</v>
      </c>
      <c r="D20" s="28"/>
      <c r="E20" s="113">
        <f>E16-E18</f>
        <v>155.37598309322033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86.124</v>
      </c>
      <c r="C21" s="26">
        <f>C20/1.18</f>
        <v>153.98644067796613</v>
      </c>
      <c r="D21" s="26"/>
      <c r="E21" s="68">
        <v>127.682</v>
      </c>
      <c r="F21" s="170"/>
      <c r="G21" s="171"/>
      <c r="H21" s="26">
        <f>B21+C21-E21</f>
        <v>112.42844067796612</v>
      </c>
      <c r="I21" s="3"/>
    </row>
    <row r="22" spans="1:9" ht="15" customHeight="1">
      <c r="A22" s="29" t="s">
        <v>4</v>
      </c>
      <c r="B22" s="81"/>
      <c r="C22" s="64">
        <v>77.393</v>
      </c>
      <c r="D22" s="66">
        <v>76.045</v>
      </c>
      <c r="E22" s="32">
        <f>C22*0.1525+E23</f>
        <v>11.8024325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169.139</v>
      </c>
      <c r="C23" s="63">
        <f>C22/1.18</f>
        <v>65.58728813559323</v>
      </c>
      <c r="D23" s="26"/>
      <c r="E23" s="68">
        <v>0</v>
      </c>
      <c r="F23" s="170"/>
      <c r="G23" s="171"/>
      <c r="H23" s="26">
        <f>B23+C23-E23</f>
        <v>234.72628813559322</v>
      </c>
      <c r="I23" s="3"/>
    </row>
    <row r="24" spans="1:9" ht="19.5" customHeight="1">
      <c r="A24" s="25" t="s">
        <v>5</v>
      </c>
      <c r="B24" s="42"/>
      <c r="C24" s="43">
        <f>SUM(C26:C29)</f>
        <v>1315.233</v>
      </c>
      <c r="D24" s="43">
        <f>SUM(D26:D29)</f>
        <v>1277.672</v>
      </c>
      <c r="E24" s="43">
        <f>SUM(E26:E29)</f>
        <v>1315.233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167.852</v>
      </c>
      <c r="D26" s="67">
        <v>161.769</v>
      </c>
      <c r="E26" s="13">
        <f>C26</f>
        <v>167.852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206.256</v>
      </c>
      <c r="D27" s="67">
        <v>198.781</v>
      </c>
      <c r="E27" s="13">
        <f>C27</f>
        <v>206.256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941.125</v>
      </c>
      <c r="D28" s="92">
        <v>917.122</v>
      </c>
      <c r="E28" s="77">
        <f>C28</f>
        <v>941.125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255.263</v>
      </c>
      <c r="C30" s="100">
        <f>C24+C15</f>
        <v>1949.025</v>
      </c>
      <c r="D30" s="98">
        <f>D24+D15</f>
        <v>1896.7820000000002</v>
      </c>
      <c r="E30" s="98">
        <f>E24+E15</f>
        <v>1857.1064155932204</v>
      </c>
      <c r="F30" s="127">
        <v>380.629</v>
      </c>
      <c r="G30" s="128"/>
      <c r="H30" s="99">
        <f>H21+H23</f>
        <v>347.15472881355936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155.37598309322033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11.8024325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11.8024325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0.383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1.2</v>
      </c>
      <c r="G56" s="201"/>
      <c r="H56" s="86">
        <v>2.181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2.5</v>
      </c>
      <c r="G57" s="201"/>
      <c r="H57" s="86">
        <v>3.08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78</v>
      </c>
      <c r="F58" s="200">
        <v>4.5</v>
      </c>
      <c r="G58" s="201"/>
      <c r="H58" s="86">
        <v>1.505</v>
      </c>
    </row>
    <row r="59" spans="1:8" ht="10.5" customHeight="1">
      <c r="A59" s="107" t="s">
        <v>82</v>
      </c>
      <c r="B59" s="108"/>
      <c r="C59" s="109"/>
      <c r="D59" s="85" t="s">
        <v>79</v>
      </c>
      <c r="E59" s="85" t="s">
        <v>78</v>
      </c>
      <c r="F59" s="200">
        <v>2.5</v>
      </c>
      <c r="G59" s="201"/>
      <c r="H59" s="86">
        <v>1.094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85</v>
      </c>
      <c r="F60" s="200">
        <v>160.9</v>
      </c>
      <c r="G60" s="201"/>
      <c r="H60" s="86">
        <v>90.074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85</v>
      </c>
      <c r="F61" s="200">
        <v>1.8</v>
      </c>
      <c r="G61" s="201"/>
      <c r="H61" s="86">
        <v>1.883</v>
      </c>
    </row>
    <row r="62" spans="1:8" ht="10.5" customHeight="1">
      <c r="A62" s="107" t="s">
        <v>88</v>
      </c>
      <c r="B62" s="108"/>
      <c r="C62" s="109"/>
      <c r="D62" s="85" t="s">
        <v>81</v>
      </c>
      <c r="E62" s="85" t="s">
        <v>89</v>
      </c>
      <c r="F62" s="200">
        <v>2</v>
      </c>
      <c r="G62" s="201"/>
      <c r="H62" s="86">
        <v>0.09</v>
      </c>
    </row>
    <row r="63" spans="1:8" ht="10.5" customHeight="1">
      <c r="A63" s="107" t="s">
        <v>88</v>
      </c>
      <c r="B63" s="108"/>
      <c r="C63" s="109"/>
      <c r="D63" s="85" t="s">
        <v>90</v>
      </c>
      <c r="E63" s="85" t="s">
        <v>89</v>
      </c>
      <c r="F63" s="200">
        <v>1</v>
      </c>
      <c r="G63" s="201"/>
      <c r="H63" s="86">
        <v>0.053</v>
      </c>
    </row>
    <row r="64" spans="1:8" ht="10.5" customHeight="1">
      <c r="A64" s="107" t="s">
        <v>88</v>
      </c>
      <c r="B64" s="108"/>
      <c r="C64" s="109"/>
      <c r="D64" s="85" t="s">
        <v>84</v>
      </c>
      <c r="E64" s="85" t="s">
        <v>89</v>
      </c>
      <c r="F64" s="200">
        <v>1</v>
      </c>
      <c r="G64" s="201"/>
      <c r="H64" s="86">
        <v>0.054</v>
      </c>
    </row>
    <row r="65" spans="1:8" ht="10.5" customHeight="1">
      <c r="A65" s="107" t="s">
        <v>91</v>
      </c>
      <c r="B65" s="108"/>
      <c r="C65" s="109"/>
      <c r="D65" s="85" t="s">
        <v>81</v>
      </c>
      <c r="E65" s="85" t="s">
        <v>89</v>
      </c>
      <c r="F65" s="200">
        <v>4</v>
      </c>
      <c r="G65" s="201"/>
      <c r="H65" s="86">
        <v>12.587</v>
      </c>
    </row>
    <row r="66" spans="1:8" ht="10.5" customHeight="1">
      <c r="A66" s="107" t="s">
        <v>92</v>
      </c>
      <c r="B66" s="108"/>
      <c r="C66" s="109"/>
      <c r="D66" s="85" t="s">
        <v>93</v>
      </c>
      <c r="E66" s="85" t="s">
        <v>78</v>
      </c>
      <c r="F66" s="200">
        <v>2</v>
      </c>
      <c r="G66" s="201"/>
      <c r="H66" s="86">
        <v>0.234</v>
      </c>
    </row>
    <row r="67" spans="1:8" ht="10.5" customHeight="1">
      <c r="A67" s="107" t="s">
        <v>94</v>
      </c>
      <c r="B67" s="108"/>
      <c r="C67" s="109"/>
      <c r="D67" s="85" t="s">
        <v>79</v>
      </c>
      <c r="E67" s="85" t="s">
        <v>89</v>
      </c>
      <c r="F67" s="200">
        <v>1</v>
      </c>
      <c r="G67" s="201"/>
      <c r="H67" s="86">
        <v>0.617</v>
      </c>
    </row>
    <row r="68" spans="1:8" ht="10.5" customHeight="1">
      <c r="A68" s="107" t="s">
        <v>94</v>
      </c>
      <c r="B68" s="108"/>
      <c r="C68" s="109"/>
      <c r="D68" s="85" t="s">
        <v>87</v>
      </c>
      <c r="E68" s="85" t="s">
        <v>89</v>
      </c>
      <c r="F68" s="200">
        <v>1</v>
      </c>
      <c r="G68" s="201"/>
      <c r="H68" s="86">
        <v>0.841</v>
      </c>
    </row>
    <row r="69" spans="1:8" ht="10.5" customHeight="1">
      <c r="A69" s="107" t="s">
        <v>95</v>
      </c>
      <c r="B69" s="108"/>
      <c r="C69" s="109"/>
      <c r="D69" s="85" t="s">
        <v>81</v>
      </c>
      <c r="E69" s="85" t="s">
        <v>85</v>
      </c>
      <c r="F69" s="200">
        <v>98</v>
      </c>
      <c r="G69" s="201"/>
      <c r="H69" s="86">
        <v>3.92</v>
      </c>
    </row>
    <row r="70" spans="1:8" ht="10.5" customHeight="1">
      <c r="A70" s="107" t="s">
        <v>95</v>
      </c>
      <c r="B70" s="108"/>
      <c r="C70" s="109"/>
      <c r="D70" s="85" t="s">
        <v>96</v>
      </c>
      <c r="E70" s="85" t="s">
        <v>85</v>
      </c>
      <c r="F70" s="200">
        <v>73</v>
      </c>
      <c r="G70" s="201"/>
      <c r="H70" s="86">
        <v>2.92</v>
      </c>
    </row>
    <row r="71" spans="1:8" ht="10.5" customHeight="1">
      <c r="A71" s="107" t="s">
        <v>97</v>
      </c>
      <c r="B71" s="108"/>
      <c r="C71" s="109"/>
      <c r="D71" s="85" t="s">
        <v>90</v>
      </c>
      <c r="E71" s="85" t="s">
        <v>98</v>
      </c>
      <c r="F71" s="200">
        <v>4.1</v>
      </c>
      <c r="G71" s="201"/>
      <c r="H71" s="86">
        <v>4.166</v>
      </c>
    </row>
    <row r="72" spans="1:8" ht="10.5" customHeight="1">
      <c r="A72" s="107" t="s">
        <v>97</v>
      </c>
      <c r="B72" s="108"/>
      <c r="C72" s="109"/>
      <c r="D72" s="85" t="s">
        <v>79</v>
      </c>
      <c r="E72" s="85" t="s">
        <v>98</v>
      </c>
      <c r="F72" s="200">
        <v>2</v>
      </c>
      <c r="G72" s="201"/>
      <c r="H72" s="86">
        <v>2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SUM(H55:H72)</f>
        <v>127.68199999999999</v>
      </c>
    </row>
    <row r="74" spans="1:8" ht="37.5" customHeight="1" thickBot="1">
      <c r="A74" s="172" t="s">
        <v>71</v>
      </c>
      <c r="B74" s="172"/>
      <c r="C74" s="172"/>
      <c r="D74" s="172"/>
      <c r="E74" s="172"/>
      <c r="F74" s="172"/>
      <c r="G74" s="172"/>
      <c r="H74" s="172"/>
    </row>
    <row r="75" spans="1:8" ht="27.75" customHeight="1" thickBot="1">
      <c r="A75" s="115" t="s">
        <v>46</v>
      </c>
      <c r="B75" s="116"/>
      <c r="C75" s="129"/>
      <c r="D75" s="82" t="s">
        <v>45</v>
      </c>
      <c r="E75" s="83" t="s">
        <v>53</v>
      </c>
      <c r="F75" s="191" t="s">
        <v>44</v>
      </c>
      <c r="G75" s="129"/>
      <c r="H75" s="84" t="s">
        <v>54</v>
      </c>
    </row>
    <row r="76" spans="1:8" ht="10.5" customHeight="1">
      <c r="A76" s="107"/>
      <c r="B76" s="108"/>
      <c r="C76" s="109"/>
      <c r="D76" s="85"/>
      <c r="E76" s="85"/>
      <c r="F76" s="111"/>
      <c r="G76" s="110"/>
      <c r="H76" s="86"/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SUM(H76:H76)</f>
        <v>0</v>
      </c>
    </row>
  </sheetData>
  <mergeCells count="67"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7:G77"/>
    <mergeCell ref="F30:G30"/>
    <mergeCell ref="F73:G7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2013-03-06T12:01:36Z</dcterms:modified>
  <cp:category/>
  <cp:version/>
  <cp:contentType/>
  <cp:contentStatus/>
</cp:coreProperties>
</file>