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'Лист1'!$A$1:$H$65</definedName>
  </definedNames>
  <calcPr fullCalcOnLoad="1"/>
</workbook>
</file>

<file path=xl/sharedStrings.xml><?xml version="1.0" encoding="utf-8"?>
<sst xmlns="http://schemas.openxmlformats.org/spreadsheetml/2006/main" count="103" uniqueCount="88">
  <si>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</si>
  <si>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</si>
  <si>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</si>
  <si>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</si>
  <si>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</si>
  <si>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</si>
  <si>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</si>
  <si>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</si>
  <si>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</si>
  <si>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</si>
  <si>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</si>
  <si>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</si>
  <si>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</si>
  <si>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</si>
  <si>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</si>
  <si>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</si>
  <si>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</si>
  <si>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</si>
  <si>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</si>
  <si>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</si>
  <si>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</si>
  <si>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</si>
  <si>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</si>
  <si>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</si>
  <si>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</si>
  <si>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</si>
  <si>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</si>
  <si>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</si>
  <si>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</si>
  <si>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</si>
  <si>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</si>
  <si>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</si>
  <si>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</si>
  <si>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</si>
  <si>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</si>
  <si>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</si>
  <si>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</si>
  <si>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</si>
  <si>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</si>
  <si>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</si>
  <si>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</si>
  <si>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</si>
  <si>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</si>
  <si>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</si>
  <si>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</si>
  <si>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</si>
  <si>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</si>
  <si>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</si>
  <si>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</si>
  <si>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</si>
  <si>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</si>
  <si>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</si>
  <si>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</si>
  <si>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</si>
  <si>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</si>
  <si>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</si>
  <si>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</si>
  <si>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</si>
  <si>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</si>
  <si>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</si>
  <si>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</si>
  <si>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</si>
  <si>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</si>
  <si>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</si>
  <si>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</si>
  <si>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</si>
  <si>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</si>
  <si>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</si>
  <si>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</si>
  <si>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</si>
  <si>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</si>
  <si>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</si>
  <si>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КИРОВА д 36</t>
  </si>
  <si>
    <t xml:space="preserve">Ремонт мягкой кровли                              </t>
  </si>
  <si>
    <t>Октябрь</t>
  </si>
  <si>
    <t xml:space="preserve">м2        </t>
  </si>
  <si>
    <t xml:space="preserve">Ремонт клапанов мусоропровода                     </t>
  </si>
  <si>
    <t>Июль</t>
  </si>
  <si>
    <t xml:space="preserve">          </t>
  </si>
  <si>
    <t xml:space="preserve">Ремонт полов                                      </t>
  </si>
  <si>
    <t>Февраль</t>
  </si>
  <si>
    <t xml:space="preserve">Ремонт щитов                                      </t>
  </si>
  <si>
    <t>Ноябрь</t>
  </si>
  <si>
    <t xml:space="preserve">шт        </t>
  </si>
  <si>
    <t xml:space="preserve">Ремонт ЦО.                                        </t>
  </si>
  <si>
    <t xml:space="preserve">Ремонт ГВС.                                       </t>
  </si>
  <si>
    <t>Май</t>
  </si>
  <si>
    <t>Ремонт отмосток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</si>
</sst>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2893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88.3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846.196</v>
      </c>
      <c r="D15" s="40">
        <f>D16+D22</f>
        <v>834.297</v>
      </c>
      <c r="E15" s="40">
        <f>E16+E22</f>
        <v>756.5522120338984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773.666</v>
      </c>
      <c r="D16" s="65">
        <v>762.479</v>
      </c>
      <c r="E16" s="23">
        <f>C16*0.1525+E19+E21</f>
        <v>685.7093870338985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638.45</v>
      </c>
      <c r="D18" s="77"/>
      <c r="E18" s="75">
        <f>C18</f>
        <v>638.45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541.0593220338984</v>
      </c>
      <c r="D19" s="23"/>
      <c r="E19" s="23">
        <f>C19</f>
        <v>541.0593220338984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135.216</v>
      </c>
      <c r="D20" s="28"/>
      <c r="E20" s="113">
        <f>E16-E18</f>
        <v>47.259387033898406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-53.228</v>
      </c>
      <c r="C21" s="26">
        <f>C20/1.18</f>
        <v>114.58983050847459</v>
      </c>
      <c r="D21" s="26"/>
      <c r="E21" s="68">
        <v>26.666</v>
      </c>
      <c r="F21" s="170"/>
      <c r="G21" s="171"/>
      <c r="H21" s="26">
        <f>B21+C21-E21</f>
        <v>34.695830508474586</v>
      </c>
      <c r="I21" s="3"/>
    </row>
    <row r="22" spans="1:9" ht="15" customHeight="1">
      <c r="A22" s="29" t="s">
        <v>4</v>
      </c>
      <c r="B22" s="81"/>
      <c r="C22" s="64">
        <v>72.53</v>
      </c>
      <c r="D22" s="66">
        <v>71.818</v>
      </c>
      <c r="E22" s="32">
        <f>C22*0.1525+E23</f>
        <v>70.84282499999999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159.092</v>
      </c>
      <c r="C23" s="63">
        <f>C22/1.18</f>
        <v>61.46610169491526</v>
      </c>
      <c r="D23" s="26"/>
      <c r="E23" s="68">
        <v>59.782</v>
      </c>
      <c r="F23" s="170"/>
      <c r="G23" s="171"/>
      <c r="H23" s="26">
        <f>B23+C23-E23</f>
        <v>160.77610169491527</v>
      </c>
      <c r="I23" s="3"/>
    </row>
    <row r="24" spans="1:9" ht="19.5" customHeight="1">
      <c r="A24" s="25" t="s">
        <v>5</v>
      </c>
      <c r="B24" s="42"/>
      <c r="C24" s="43">
        <f>SUM(C26:C29)</f>
        <v>1540.587</v>
      </c>
      <c r="D24" s="43">
        <f>SUM(D26:D29)</f>
        <v>1531.4569999999999</v>
      </c>
      <c r="E24" s="43">
        <f>SUM(E26:E29)</f>
        <v>1540.587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181.191</v>
      </c>
      <c r="D26" s="67">
        <v>181.516</v>
      </c>
      <c r="E26" s="13">
        <f>C26</f>
        <v>181.191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146.473</v>
      </c>
      <c r="D27" s="67">
        <v>146.827</v>
      </c>
      <c r="E27" s="13">
        <f>C27</f>
        <v>146.473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869.948</v>
      </c>
      <c r="D28" s="92">
        <v>860.212</v>
      </c>
      <c r="E28" s="77">
        <f>C28</f>
        <v>869.948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342.975</v>
      </c>
      <c r="D29" s="92">
        <v>342.902</v>
      </c>
      <c r="E29" s="77">
        <f>C29</f>
        <v>342.975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105.864</v>
      </c>
      <c r="C30" s="100">
        <f>C24+C15</f>
        <v>2386.783</v>
      </c>
      <c r="D30" s="98">
        <f>D24+D15</f>
        <v>2365.754</v>
      </c>
      <c r="E30" s="98">
        <f>E24+E15</f>
        <v>2297.1392120338983</v>
      </c>
      <c r="F30" s="127">
        <v>27.927</v>
      </c>
      <c r="G30" s="128"/>
      <c r="H30" s="99">
        <f>H21+H23</f>
        <v>195.47193220338985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21.37</v>
      </c>
      <c r="G34" s="60">
        <v>23.51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0.99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5.48</v>
      </c>
      <c r="G38" s="103">
        <v>6.03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0.26</v>
      </c>
      <c r="G39" s="103">
        <v>0.29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2.28</v>
      </c>
      <c r="G42" s="70">
        <v>2.51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5.48</v>
      </c>
      <c r="G43" s="70">
        <v>5.91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18.23</v>
      </c>
      <c r="G45" s="90">
        <f>SUM(G35:G44)</f>
        <v>18.865000000000002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3.14</v>
      </c>
      <c r="G46" s="72">
        <v>4.65</v>
      </c>
      <c r="H46" s="79">
        <f>E20</f>
        <v>47.259387033898406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70.84282499999999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70.84282499999999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10.2</v>
      </c>
      <c r="G55" s="110"/>
      <c r="H55" s="86">
        <v>13.148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2</v>
      </c>
      <c r="G56" s="201"/>
      <c r="H56" s="86">
        <v>8.449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75</v>
      </c>
      <c r="F57" s="200">
        <v>12</v>
      </c>
      <c r="G57" s="201"/>
      <c r="H57" s="86">
        <v>1.969</v>
      </c>
    </row>
    <row r="58" spans="1:8" ht="10.5" customHeight="1">
      <c r="A58" s="107" t="s">
        <v>81</v>
      </c>
      <c r="B58" s="108"/>
      <c r="C58" s="109"/>
      <c r="D58" s="85" t="s">
        <v>82</v>
      </c>
      <c r="E58" s="85" t="s">
        <v>83</v>
      </c>
      <c r="F58" s="200">
        <v>1</v>
      </c>
      <c r="G58" s="201"/>
      <c r="H58" s="86">
        <v>0.841</v>
      </c>
    </row>
    <row r="59" spans="1:8" ht="10.5" customHeight="1">
      <c r="A59" s="107" t="s">
        <v>84</v>
      </c>
      <c r="B59" s="108"/>
      <c r="C59" s="109"/>
      <c r="D59" s="85" t="s">
        <v>74</v>
      </c>
      <c r="E59" s="85" t="s">
        <v>83</v>
      </c>
      <c r="F59" s="200">
        <v>8</v>
      </c>
      <c r="G59" s="201"/>
      <c r="H59" s="86">
        <v>1.668</v>
      </c>
    </row>
    <row r="60" spans="1:8" ht="10.5" customHeight="1">
      <c r="A60" s="107" t="s">
        <v>85</v>
      </c>
      <c r="B60" s="108"/>
      <c r="C60" s="109"/>
      <c r="D60" s="85" t="s">
        <v>86</v>
      </c>
      <c r="E60" s="85" t="s">
        <v>83</v>
      </c>
      <c r="F60" s="200">
        <v>3</v>
      </c>
      <c r="G60" s="201"/>
      <c r="H60" s="86">
        <v>0.591</v>
      </c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SUM(H55:H60)</f>
        <v>26.666000000000004</v>
      </c>
    </row>
    <row r="62" spans="1:8" ht="37.5" customHeight="1" thickBot="1">
      <c r="A62" s="172" t="s">
        <v>71</v>
      </c>
      <c r="B62" s="172"/>
      <c r="C62" s="172"/>
      <c r="D62" s="172"/>
      <c r="E62" s="172"/>
      <c r="F62" s="172"/>
      <c r="G62" s="172"/>
      <c r="H62" s="172"/>
    </row>
    <row r="63" spans="1:8" ht="27.75" customHeight="1" thickBot="1">
      <c r="A63" s="115" t="s">
        <v>46</v>
      </c>
      <c r="B63" s="116"/>
      <c r="C63" s="129"/>
      <c r="D63" s="82" t="s">
        <v>45</v>
      </c>
      <c r="E63" s="83" t="s">
        <v>53</v>
      </c>
      <c r="F63" s="191" t="s">
        <v>44</v>
      </c>
      <c r="G63" s="129"/>
      <c r="H63" s="84" t="s">
        <v>54</v>
      </c>
    </row>
    <row r="64" spans="1:8" ht="10.5" customHeight="1">
      <c r="A64" s="107" t="s">
        <v>87</v>
      </c>
      <c r="B64" s="108"/>
      <c r="C64" s="109"/>
      <c r="D64" s="85" t="s">
        <v>86</v>
      </c>
      <c r="E64" s="85" t="s">
        <v>75</v>
      </c>
      <c r="F64" s="111">
        <v>98</v>
      </c>
      <c r="G64" s="110"/>
      <c r="H64" s="86">
        <v>59.782</v>
      </c>
    </row>
    <row r="65" spans="1:8" ht="9.75" customHeight="1">
      <c r="A65" s="147" t="s">
        <v>57</v>
      </c>
      <c r="B65" s="148"/>
      <c r="C65" s="149"/>
      <c r="D65" s="87"/>
      <c r="E65" s="87"/>
      <c r="F65" s="125"/>
      <c r="G65" s="126"/>
      <c r="H65" s="88">
        <f>SUM(H64:H64)</f>
        <v>59.782</v>
      </c>
    </row>
  </sheetData>
  <mergeCells count="67">
    <mergeCell ref="F22:G22"/>
    <mergeCell ref="A43:C43"/>
    <mergeCell ref="F63:G63"/>
    <mergeCell ref="F16:G16"/>
    <mergeCell ref="D36:E36"/>
    <mergeCell ref="F54:G54"/>
    <mergeCell ref="F18:G18"/>
    <mergeCell ref="F19:G19"/>
    <mergeCell ref="F20:G20"/>
    <mergeCell ref="F23:G23"/>
    <mergeCell ref="F21:G21"/>
    <mergeCell ref="A61:C61"/>
    <mergeCell ref="A62:H6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5:C65"/>
    <mergeCell ref="D41:E41"/>
    <mergeCell ref="D43:E43"/>
    <mergeCell ref="D42:E42"/>
    <mergeCell ref="D44:E44"/>
    <mergeCell ref="A44:C44"/>
    <mergeCell ref="A45:C45"/>
    <mergeCell ref="D45:E45"/>
    <mergeCell ref="A63:C6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5:G65"/>
    <mergeCell ref="F30:G30"/>
    <mergeCell ref="F61:G6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2013-03-06T12:01:42Z</dcterms:modified>
  <cp:category/>
  <cp:version/>
  <cp:contentType/>
  <cp:contentStatus/>
</cp:coreProperties>
</file>