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'Лист1'!$A$1:$H$68</definedName>
  </definedNames>
  <calcPr fullCalcOnLoad="1"/>
</workbook>
</file>

<file path=xl/sharedStrings.xml><?xml version="1.0" encoding="utf-8"?>
<sst xmlns="http://schemas.openxmlformats.org/spreadsheetml/2006/main" count="112" uniqueCount="90">
  <si>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</si>
  <si>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</si>
  <si>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</si>
  <si>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</si>
  <si>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</si>
  <si>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</si>
  <si>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</si>
  <si>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</si>
  <si>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</si>
  <si>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</si>
  <si>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</si>
  <si>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</si>
  <si>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</si>
  <si>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</si>
  <si>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</si>
  <si>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</si>
  <si>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</si>
  <si>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</si>
  <si>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</si>
  <si>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</si>
  <si>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</si>
  <si>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</si>
  <si>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</si>
  <si>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</si>
  <si>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</si>
  <si>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</si>
  <si>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</si>
  <si>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</si>
  <si>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</si>
  <si>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</si>
  <si>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</si>
  <si>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</si>
  <si>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</si>
  <si>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</si>
  <si>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</si>
  <si>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</si>
  <si>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</si>
  <si>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</si>
  <si>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</si>
  <si>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</si>
  <si>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</si>
  <si>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</si>
  <si>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</si>
  <si>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</si>
  <si>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</si>
  <si>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</si>
  <si>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</si>
  <si>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</si>
  <si>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</si>
  <si>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</si>
  <si>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</si>
  <si>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</si>
  <si>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</si>
  <si>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</si>
  <si>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</si>
  <si>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</si>
  <si>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</si>
  <si>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</si>
  <si>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</si>
  <si>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</si>
  <si>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</si>
  <si>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</si>
  <si>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</si>
  <si>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</si>
  <si>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</si>
  <si>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</si>
  <si>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</si>
  <si>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</si>
  <si>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</si>
  <si>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</si>
  <si>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</si>
  <si>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</si>
  <si>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 xml:space="preserve">ул КИРОВА д 39 корп 1  </t>
  </si>
  <si>
    <t xml:space="preserve">Ремонт электропроводки                            </t>
  </si>
  <si>
    <t>Август</t>
  </si>
  <si>
    <t xml:space="preserve">м.        </t>
  </si>
  <si>
    <t xml:space="preserve">Ремонт мягкой кровли                              </t>
  </si>
  <si>
    <t>Апрель</t>
  </si>
  <si>
    <t xml:space="preserve">м2        </t>
  </si>
  <si>
    <t xml:space="preserve">Ремонт канализации                                </t>
  </si>
  <si>
    <t>Июнь</t>
  </si>
  <si>
    <t xml:space="preserve">м         </t>
  </si>
  <si>
    <t>Март</t>
  </si>
  <si>
    <t>Май</t>
  </si>
  <si>
    <t xml:space="preserve">Замена выключателей                               </t>
  </si>
  <si>
    <t>Октябрь</t>
  </si>
  <si>
    <t xml:space="preserve">шт        </t>
  </si>
  <si>
    <t>Сентябрь</t>
  </si>
  <si>
    <t xml:space="preserve">Ремонт ЦО.                                        </t>
  </si>
  <si>
    <t>Ремонт мягкой кровли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</si>
</sst>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2147.7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0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437.358</v>
      </c>
      <c r="D15" s="40">
        <f>D16+D22</f>
        <v>433.277</v>
      </c>
      <c r="E15" s="40">
        <f>E16+E22</f>
        <v>694.7155865254238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381.818</v>
      </c>
      <c r="D16" s="65">
        <v>378.265</v>
      </c>
      <c r="E16" s="23">
        <f>C16*0.1525+E19+E21</f>
        <v>295.55873652542374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257.20399999999995</v>
      </c>
      <c r="D18" s="77"/>
      <c r="E18" s="75">
        <f>C18</f>
        <v>257.20399999999995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217.9694915254237</v>
      </c>
      <c r="D19" s="23"/>
      <c r="E19" s="23">
        <f>C19</f>
        <v>217.9694915254237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124.614</v>
      </c>
      <c r="D20" s="28"/>
      <c r="E20" s="113">
        <f>E16-E18</f>
        <v>38.35473652542379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61.441</v>
      </c>
      <c r="C21" s="26">
        <f>C20/1.18</f>
        <v>105.60508474576272</v>
      </c>
      <c r="D21" s="26"/>
      <c r="E21" s="68">
        <v>19.362</v>
      </c>
      <c r="F21" s="170"/>
      <c r="G21" s="171"/>
      <c r="H21" s="26">
        <f>B21+C21-E21</f>
        <v>147.68408474576273</v>
      </c>
      <c r="I21" s="3"/>
    </row>
    <row r="22" spans="1:9" ht="15" customHeight="1">
      <c r="A22" s="29" t="s">
        <v>4</v>
      </c>
      <c r="B22" s="81"/>
      <c r="C22" s="64">
        <v>55.54</v>
      </c>
      <c r="D22" s="66">
        <v>55.012</v>
      </c>
      <c r="E22" s="32">
        <f>C22*0.1525+E23</f>
        <v>399.15685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119.868</v>
      </c>
      <c r="C23" s="63">
        <f>C22/1.18</f>
        <v>47.067796610169495</v>
      </c>
      <c r="D23" s="26"/>
      <c r="E23" s="68">
        <v>390.687</v>
      </c>
      <c r="F23" s="170"/>
      <c r="G23" s="171"/>
      <c r="H23" s="26">
        <f>B23+C23-E23</f>
        <v>-223.75120338983052</v>
      </c>
      <c r="I23" s="3"/>
    </row>
    <row r="24" spans="1:9" ht="19.5" customHeight="1">
      <c r="A24" s="25" t="s">
        <v>5</v>
      </c>
      <c r="B24" s="42"/>
      <c r="C24" s="43">
        <f>SUM(C26:C29)</f>
        <v>874.9150000000001</v>
      </c>
      <c r="D24" s="43">
        <f>SUM(D26:D29)</f>
        <v>869.01</v>
      </c>
      <c r="E24" s="43">
        <f>SUM(E26:E29)</f>
        <v>874.9150000000001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102.786</v>
      </c>
      <c r="D26" s="67">
        <v>103.296</v>
      </c>
      <c r="E26" s="13">
        <f>C26</f>
        <v>102.786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126.299</v>
      </c>
      <c r="D27" s="67">
        <v>126.917</v>
      </c>
      <c r="E27" s="13">
        <f>C27</f>
        <v>126.299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645.83</v>
      </c>
      <c r="D28" s="92">
        <v>638.797</v>
      </c>
      <c r="E28" s="77">
        <f>C28</f>
        <v>645.83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0</v>
      </c>
      <c r="D29" s="92">
        <v>0</v>
      </c>
      <c r="E29" s="77">
        <f>C29</f>
        <v>0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181.309</v>
      </c>
      <c r="C30" s="100">
        <f>C24+C15</f>
        <v>1312.2730000000001</v>
      </c>
      <c r="D30" s="98">
        <f>D24+D15</f>
        <v>1302.287</v>
      </c>
      <c r="E30" s="98">
        <f>E24+E15</f>
        <v>1569.630586525424</v>
      </c>
      <c r="F30" s="127">
        <v>10.126</v>
      </c>
      <c r="G30" s="128"/>
      <c r="H30" s="99">
        <f>H21+H23</f>
        <v>-76.06711864406779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14.11</v>
      </c>
      <c r="G34" s="60">
        <v>15.52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0.78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0</v>
      </c>
      <c r="G38" s="103">
        <v>0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</v>
      </c>
      <c r="G39" s="103">
        <v>0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1.51</v>
      </c>
      <c r="G42" s="70">
        <v>1.66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3.79</v>
      </c>
      <c r="G43" s="70">
        <v>4.36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9.82</v>
      </c>
      <c r="G45" s="90">
        <f>SUM(G35:G44)</f>
        <v>10.145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4.29</v>
      </c>
      <c r="G46" s="72">
        <v>5.38</v>
      </c>
      <c r="H46" s="79">
        <f>E20</f>
        <v>38.35473652542379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399.15685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399.15685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10</v>
      </c>
      <c r="G55" s="110"/>
      <c r="H55" s="86">
        <v>1.532</v>
      </c>
    </row>
    <row r="56" spans="1:8" ht="10.5" customHeight="1">
      <c r="A56" s="107" t="s">
        <v>76</v>
      </c>
      <c r="B56" s="108"/>
      <c r="C56" s="109"/>
      <c r="D56" s="85" t="s">
        <v>77</v>
      </c>
      <c r="E56" s="85" t="s">
        <v>78</v>
      </c>
      <c r="F56" s="200">
        <v>62</v>
      </c>
      <c r="G56" s="201"/>
      <c r="H56" s="86">
        <v>7.678</v>
      </c>
    </row>
    <row r="57" spans="1:8" ht="10.5" customHeight="1">
      <c r="A57" s="107" t="s">
        <v>79</v>
      </c>
      <c r="B57" s="108"/>
      <c r="C57" s="109"/>
      <c r="D57" s="85" t="s">
        <v>80</v>
      </c>
      <c r="E57" s="85" t="s">
        <v>81</v>
      </c>
      <c r="F57" s="200">
        <v>4</v>
      </c>
      <c r="G57" s="201"/>
      <c r="H57" s="86">
        <v>0.537</v>
      </c>
    </row>
    <row r="58" spans="1:8" ht="10.5" customHeight="1">
      <c r="A58" s="107" t="s">
        <v>79</v>
      </c>
      <c r="B58" s="108"/>
      <c r="C58" s="109"/>
      <c r="D58" s="85" t="s">
        <v>82</v>
      </c>
      <c r="E58" s="85" t="s">
        <v>81</v>
      </c>
      <c r="F58" s="200">
        <v>2</v>
      </c>
      <c r="G58" s="201"/>
      <c r="H58" s="86">
        <v>0.348</v>
      </c>
    </row>
    <row r="59" spans="1:8" ht="10.5" customHeight="1">
      <c r="A59" s="107" t="s">
        <v>79</v>
      </c>
      <c r="B59" s="108"/>
      <c r="C59" s="109"/>
      <c r="D59" s="85" t="s">
        <v>83</v>
      </c>
      <c r="E59" s="85" t="s">
        <v>81</v>
      </c>
      <c r="F59" s="200">
        <v>14</v>
      </c>
      <c r="G59" s="201"/>
      <c r="H59" s="86">
        <v>9.037</v>
      </c>
    </row>
    <row r="60" spans="1:8" ht="10.5" customHeight="1">
      <c r="A60" s="107" t="s">
        <v>84</v>
      </c>
      <c r="B60" s="108"/>
      <c r="C60" s="109"/>
      <c r="D60" s="85" t="s">
        <v>85</v>
      </c>
      <c r="E60" s="85" t="s">
        <v>86</v>
      </c>
      <c r="F60" s="200">
        <v>1</v>
      </c>
      <c r="G60" s="201"/>
      <c r="H60" s="86">
        <v>0.1</v>
      </c>
    </row>
    <row r="61" spans="1:8" ht="10.5" customHeight="1">
      <c r="A61" s="107" t="s">
        <v>84</v>
      </c>
      <c r="B61" s="108"/>
      <c r="C61" s="109"/>
      <c r="D61" s="85" t="s">
        <v>87</v>
      </c>
      <c r="E61" s="85" t="s">
        <v>86</v>
      </c>
      <c r="F61" s="200">
        <v>1</v>
      </c>
      <c r="G61" s="201"/>
      <c r="H61" s="86">
        <v>0.051</v>
      </c>
    </row>
    <row r="62" spans="1:8" ht="10.5" customHeight="1">
      <c r="A62" s="107" t="s">
        <v>88</v>
      </c>
      <c r="B62" s="108"/>
      <c r="C62" s="109"/>
      <c r="D62" s="85" t="s">
        <v>85</v>
      </c>
      <c r="E62" s="85" t="s">
        <v>86</v>
      </c>
      <c r="F62" s="200">
        <v>2</v>
      </c>
      <c r="G62" s="201"/>
      <c r="H62" s="86">
        <v>0.079</v>
      </c>
    </row>
    <row r="63" spans="1:8" ht="9.75" customHeight="1">
      <c r="A63" s="147" t="s">
        <v>57</v>
      </c>
      <c r="B63" s="148"/>
      <c r="C63" s="149"/>
      <c r="D63" s="87"/>
      <c r="E63" s="87"/>
      <c r="F63" s="125"/>
      <c r="G63" s="126"/>
      <c r="H63" s="88">
        <f>SUM(H55:H62)</f>
        <v>19.362000000000005</v>
      </c>
    </row>
    <row r="64" spans="1:8" ht="37.5" customHeight="1" thickBot="1">
      <c r="A64" s="172" t="s">
        <v>71</v>
      </c>
      <c r="B64" s="172"/>
      <c r="C64" s="172"/>
      <c r="D64" s="172"/>
      <c r="E64" s="172"/>
      <c r="F64" s="172"/>
      <c r="G64" s="172"/>
      <c r="H64" s="172"/>
    </row>
    <row r="65" spans="1:8" ht="27.75" customHeight="1" thickBot="1">
      <c r="A65" s="115" t="s">
        <v>46</v>
      </c>
      <c r="B65" s="116"/>
      <c r="C65" s="129"/>
      <c r="D65" s="82" t="s">
        <v>45</v>
      </c>
      <c r="E65" s="83" t="s">
        <v>53</v>
      </c>
      <c r="F65" s="191" t="s">
        <v>44</v>
      </c>
      <c r="G65" s="129"/>
      <c r="H65" s="84" t="s">
        <v>54</v>
      </c>
    </row>
    <row r="66" spans="1:8" ht="10.5" customHeight="1">
      <c r="A66" s="107" t="s">
        <v>89</v>
      </c>
      <c r="B66" s="108"/>
      <c r="C66" s="109"/>
      <c r="D66" s="85" t="s">
        <v>80</v>
      </c>
      <c r="E66" s="85" t="s">
        <v>78</v>
      </c>
      <c r="F66" s="111">
        <v>300</v>
      </c>
      <c r="G66" s="110"/>
      <c r="H66" s="86">
        <v>200.485</v>
      </c>
    </row>
    <row r="67" spans="1:8" ht="10.5" customHeight="1">
      <c r="A67" s="107" t="s">
        <v>89</v>
      </c>
      <c r="B67" s="108"/>
      <c r="C67" s="109"/>
      <c r="D67" s="85" t="s">
        <v>74</v>
      </c>
      <c r="E67" s="85" t="s">
        <v>78</v>
      </c>
      <c r="F67" s="200">
        <v>3068</v>
      </c>
      <c r="G67" s="201"/>
      <c r="H67" s="86">
        <v>190.202</v>
      </c>
    </row>
    <row r="68" spans="1:8" ht="9.75" customHeight="1">
      <c r="A68" s="147" t="s">
        <v>57</v>
      </c>
      <c r="B68" s="148"/>
      <c r="C68" s="149"/>
      <c r="D68" s="87"/>
      <c r="E68" s="87"/>
      <c r="F68" s="125"/>
      <c r="G68" s="126"/>
      <c r="H68" s="88">
        <f>SUM(H66:H67)</f>
        <v>390.687</v>
      </c>
    </row>
  </sheetData>
  <mergeCells count="67">
    <mergeCell ref="F22:G22"/>
    <mergeCell ref="A43:C43"/>
    <mergeCell ref="F65:G65"/>
    <mergeCell ref="F16:G16"/>
    <mergeCell ref="D36:E36"/>
    <mergeCell ref="F54:G54"/>
    <mergeCell ref="F18:G18"/>
    <mergeCell ref="F19:G19"/>
    <mergeCell ref="F20:G20"/>
    <mergeCell ref="F23:G23"/>
    <mergeCell ref="F21:G21"/>
    <mergeCell ref="A63:C63"/>
    <mergeCell ref="A64:H64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8:C68"/>
    <mergeCell ref="D41:E41"/>
    <mergeCell ref="D43:E43"/>
    <mergeCell ref="D42:E42"/>
    <mergeCell ref="D44:E44"/>
    <mergeCell ref="A44:C44"/>
    <mergeCell ref="A45:C45"/>
    <mergeCell ref="D45:E45"/>
    <mergeCell ref="A65:C65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8:G68"/>
    <mergeCell ref="F30:G30"/>
    <mergeCell ref="F63:G63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2013-03-06T12:01:42Z</dcterms:modified>
  <cp:category/>
  <cp:version/>
  <cp:contentType/>
  <cp:contentStatus/>
</cp:coreProperties>
</file>