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'Лист1'!$A$1:$H$67</definedName>
  </definedNames>
  <calcPr fullCalcOnLoad="1"/>
</workbook>
</file>

<file path=xl/sharedStrings.xml><?xml version="1.0" encoding="utf-8"?>
<sst xmlns="http://schemas.openxmlformats.org/spreadsheetml/2006/main" count="106" uniqueCount="89">
  <si>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</si>
  <si>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</si>
  <si>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</si>
  <si>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</si>
  <si>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</si>
  <si>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</si>
  <si>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</si>
  <si>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</si>
  <si>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</si>
  <si>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</si>
  <si>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</si>
  <si>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</si>
  <si>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</si>
  <si>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</si>
  <si>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</si>
  <si>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</si>
  <si>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</si>
  <si>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</si>
  <si>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</si>
  <si>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</si>
  <si>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</si>
  <si>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</si>
  <si>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</si>
  <si>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</si>
  <si>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</si>
  <si>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</si>
  <si>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</si>
  <si>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</si>
  <si>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</si>
  <si>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</si>
  <si>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</si>
  <si>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</si>
  <si>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</si>
  <si>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</si>
  <si>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</si>
  <si>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</si>
  <si>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</si>
  <si>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</si>
  <si>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</si>
  <si>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</si>
  <si>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</si>
  <si>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</si>
  <si>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</si>
  <si>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</si>
  <si>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</si>
  <si>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</si>
  <si>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</si>
  <si>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</si>
  <si>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</si>
  <si>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</si>
  <si>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</si>
  <si>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</si>
  <si>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</si>
  <si>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</si>
  <si>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</si>
  <si>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</si>
  <si>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</si>
  <si>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</si>
  <si>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</si>
  <si>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</si>
  <si>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</si>
  <si>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</si>
  <si>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</si>
  <si>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</si>
  <si>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</si>
  <si>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</si>
  <si>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</si>
  <si>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</si>
  <si>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</si>
  <si>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</si>
  <si>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</si>
  <si>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</si>
  <si>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9 МАЯ д 19</t>
  </si>
  <si>
    <t xml:space="preserve">Ремонт электропроводки                            </t>
  </si>
  <si>
    <t>Август</t>
  </si>
  <si>
    <t xml:space="preserve">м.        </t>
  </si>
  <si>
    <t xml:space="preserve">Ремонт подъездов                                  </t>
  </si>
  <si>
    <t>Декабрь</t>
  </si>
  <si>
    <t xml:space="preserve">шт        </t>
  </si>
  <si>
    <t xml:space="preserve">Ремонт ЦО                                         </t>
  </si>
  <si>
    <t>Сентябрь</t>
  </si>
  <si>
    <t xml:space="preserve">м         </t>
  </si>
  <si>
    <t xml:space="preserve">Ремонт щитов                                      </t>
  </si>
  <si>
    <t>Октябрь</t>
  </si>
  <si>
    <t xml:space="preserve">Ремонт канализации, ЦО                            </t>
  </si>
  <si>
    <t>Март</t>
  </si>
  <si>
    <t xml:space="preserve">Ремонт ЦО.                                        </t>
  </si>
  <si>
    <t xml:space="preserve">Поверка прибора учета                             </t>
  </si>
  <si>
    <t xml:space="preserve">шт.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</si>
</sst>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3800.7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105.8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1062.637</v>
      </c>
      <c r="D15" s="40">
        <f>D16+D22</f>
        <v>1038.838</v>
      </c>
      <c r="E15" s="40">
        <f>E16+E22</f>
        <v>940.6207187711864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967.086</v>
      </c>
      <c r="D16" s="65">
        <v>945.408</v>
      </c>
      <c r="E16" s="23">
        <f>C16*0.1525+E19+E21</f>
        <v>926.0491912711864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790.452</v>
      </c>
      <c r="D18" s="77"/>
      <c r="E18" s="75">
        <f>C18</f>
        <v>790.452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669.8745762711865</v>
      </c>
      <c r="D19" s="23"/>
      <c r="E19" s="23">
        <f>C19</f>
        <v>669.8745762711865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176.634</v>
      </c>
      <c r="D20" s="28"/>
      <c r="E20" s="113">
        <f>E16-E18</f>
        <v>135.59719127118638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42.874</v>
      </c>
      <c r="C21" s="26">
        <f>C20/1.18</f>
        <v>149.68983050847459</v>
      </c>
      <c r="D21" s="26"/>
      <c r="E21" s="68">
        <v>108.694</v>
      </c>
      <c r="F21" s="170"/>
      <c r="G21" s="171"/>
      <c r="H21" s="26">
        <f>B21+C21-E21</f>
        <v>83.86983050847458</v>
      </c>
      <c r="I21" s="3"/>
    </row>
    <row r="22" spans="1:9" ht="15" customHeight="1">
      <c r="A22" s="29" t="s">
        <v>4</v>
      </c>
      <c r="B22" s="81"/>
      <c r="C22" s="64">
        <v>95.551</v>
      </c>
      <c r="D22" s="66">
        <v>93.43</v>
      </c>
      <c r="E22" s="32">
        <f>C22*0.1525+E23</f>
        <v>14.5715275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-38.958</v>
      </c>
      <c r="C23" s="63">
        <f>C22/1.18</f>
        <v>80.97542372881357</v>
      </c>
      <c r="D23" s="26"/>
      <c r="E23" s="68">
        <v>0</v>
      </c>
      <c r="F23" s="170"/>
      <c r="G23" s="171"/>
      <c r="H23" s="26">
        <f>B23+C23-E23</f>
        <v>42.01742372881357</v>
      </c>
      <c r="I23" s="3"/>
    </row>
    <row r="24" spans="1:9" ht="19.5" customHeight="1">
      <c r="A24" s="25" t="s">
        <v>5</v>
      </c>
      <c r="B24" s="42"/>
      <c r="C24" s="43">
        <f>SUM(C26:C29)</f>
        <v>1721.368</v>
      </c>
      <c r="D24" s="43">
        <f>SUM(D26:D29)</f>
        <v>1682.978</v>
      </c>
      <c r="E24" s="43">
        <f>SUM(E26:E29)</f>
        <v>1721.368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137.362</v>
      </c>
      <c r="D26" s="67">
        <v>133.768</v>
      </c>
      <c r="E26" s="13">
        <f>C26</f>
        <v>137.362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97.959</v>
      </c>
      <c r="D27" s="67">
        <v>94.361</v>
      </c>
      <c r="E27" s="13">
        <f>C27</f>
        <v>97.959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1142.9</v>
      </c>
      <c r="D28" s="92">
        <v>1116.338</v>
      </c>
      <c r="E28" s="77">
        <f>C28</f>
        <v>1142.9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343.147</v>
      </c>
      <c r="D29" s="92">
        <v>338.511</v>
      </c>
      <c r="E29" s="77">
        <f>C29</f>
        <v>343.147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3.916000000000004</v>
      </c>
      <c r="C30" s="100">
        <f>C24+C15</f>
        <v>2784.005</v>
      </c>
      <c r="D30" s="98">
        <f>D24+D15</f>
        <v>2721.816</v>
      </c>
      <c r="E30" s="98">
        <f>E24+E15</f>
        <v>2661.9887187711865</v>
      </c>
      <c r="F30" s="127">
        <v>74.94</v>
      </c>
      <c r="G30" s="128"/>
      <c r="H30" s="99">
        <f>H21+H23</f>
        <v>125.88725423728815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21.37</v>
      </c>
      <c r="G34" s="60">
        <v>23.51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0.99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5.48</v>
      </c>
      <c r="G38" s="103">
        <v>6.03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0.26</v>
      </c>
      <c r="G39" s="103">
        <v>0.29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2.28</v>
      </c>
      <c r="G42" s="70">
        <v>2.51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5.48</v>
      </c>
      <c r="G43" s="70">
        <v>5.91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18.23</v>
      </c>
      <c r="G45" s="90">
        <f>SUM(G35:G44)</f>
        <v>18.865000000000002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3.14</v>
      </c>
      <c r="G46" s="72">
        <v>4.65</v>
      </c>
      <c r="H46" s="79">
        <f>E20</f>
        <v>135.59719127118638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14.5715275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14.5715275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12</v>
      </c>
      <c r="G55" s="110"/>
      <c r="H55" s="86">
        <v>2.499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1</v>
      </c>
      <c r="G56" s="201"/>
      <c r="H56" s="86">
        <v>100.021</v>
      </c>
    </row>
    <row r="57" spans="1:8" ht="10.5" customHeight="1">
      <c r="A57" s="107" t="s">
        <v>79</v>
      </c>
      <c r="B57" s="108"/>
      <c r="C57" s="109"/>
      <c r="D57" s="85" t="s">
        <v>80</v>
      </c>
      <c r="E57" s="85" t="s">
        <v>81</v>
      </c>
      <c r="F57" s="200">
        <v>1</v>
      </c>
      <c r="G57" s="201"/>
      <c r="H57" s="86">
        <v>0.743</v>
      </c>
    </row>
    <row r="58" spans="1:8" ht="10.5" customHeight="1">
      <c r="A58" s="107" t="s">
        <v>82</v>
      </c>
      <c r="B58" s="108"/>
      <c r="C58" s="109"/>
      <c r="D58" s="85" t="s">
        <v>83</v>
      </c>
      <c r="E58" s="85" t="s">
        <v>78</v>
      </c>
      <c r="F58" s="200">
        <v>1</v>
      </c>
      <c r="G58" s="201"/>
      <c r="H58" s="86">
        <v>0.626</v>
      </c>
    </row>
    <row r="59" spans="1:8" ht="10.5" customHeight="1">
      <c r="A59" s="107" t="s">
        <v>84</v>
      </c>
      <c r="B59" s="108"/>
      <c r="C59" s="109"/>
      <c r="D59" s="85" t="s">
        <v>85</v>
      </c>
      <c r="E59" s="85" t="s">
        <v>81</v>
      </c>
      <c r="F59" s="200">
        <v>3</v>
      </c>
      <c r="G59" s="201"/>
      <c r="H59" s="86">
        <v>0.763</v>
      </c>
    </row>
    <row r="60" spans="1:8" ht="10.5" customHeight="1">
      <c r="A60" s="107" t="s">
        <v>84</v>
      </c>
      <c r="B60" s="108"/>
      <c r="C60" s="109"/>
      <c r="D60" s="85" t="s">
        <v>77</v>
      </c>
      <c r="E60" s="85" t="s">
        <v>81</v>
      </c>
      <c r="F60" s="200">
        <v>1</v>
      </c>
      <c r="G60" s="201"/>
      <c r="H60" s="86">
        <v>2.259</v>
      </c>
    </row>
    <row r="61" spans="1:8" ht="10.5" customHeight="1">
      <c r="A61" s="107" t="s">
        <v>86</v>
      </c>
      <c r="B61" s="108"/>
      <c r="C61" s="109"/>
      <c r="D61" s="85" t="s">
        <v>83</v>
      </c>
      <c r="E61" s="85" t="s">
        <v>78</v>
      </c>
      <c r="F61" s="200">
        <v>4</v>
      </c>
      <c r="G61" s="201"/>
      <c r="H61" s="86">
        <v>0.453</v>
      </c>
    </row>
    <row r="62" spans="1:8" ht="10.5" customHeight="1">
      <c r="A62" s="107" t="s">
        <v>87</v>
      </c>
      <c r="B62" s="108"/>
      <c r="C62" s="109"/>
      <c r="D62" s="85" t="s">
        <v>77</v>
      </c>
      <c r="E62" s="85" t="s">
        <v>88</v>
      </c>
      <c r="F62" s="200">
        <v>1</v>
      </c>
      <c r="G62" s="201"/>
      <c r="H62" s="86">
        <v>1.33</v>
      </c>
    </row>
    <row r="63" spans="1:8" ht="9.75" customHeight="1">
      <c r="A63" s="147" t="s">
        <v>57</v>
      </c>
      <c r="B63" s="148"/>
      <c r="C63" s="149"/>
      <c r="D63" s="87"/>
      <c r="E63" s="87"/>
      <c r="F63" s="125"/>
      <c r="G63" s="126"/>
      <c r="H63" s="88">
        <f>SUM(H55:H62)</f>
        <v>108.694</v>
      </c>
    </row>
    <row r="64" spans="1:8" ht="37.5" customHeight="1" thickBot="1">
      <c r="A64" s="172" t="s">
        <v>71</v>
      </c>
      <c r="B64" s="172"/>
      <c r="C64" s="172"/>
      <c r="D64" s="172"/>
      <c r="E64" s="172"/>
      <c r="F64" s="172"/>
      <c r="G64" s="172"/>
      <c r="H64" s="172"/>
    </row>
    <row r="65" spans="1:8" ht="27.75" customHeight="1" thickBot="1">
      <c r="A65" s="115" t="s">
        <v>46</v>
      </c>
      <c r="B65" s="116"/>
      <c r="C65" s="129"/>
      <c r="D65" s="82" t="s">
        <v>45</v>
      </c>
      <c r="E65" s="83" t="s">
        <v>53</v>
      </c>
      <c r="F65" s="191" t="s">
        <v>44</v>
      </c>
      <c r="G65" s="129"/>
      <c r="H65" s="84" t="s">
        <v>54</v>
      </c>
    </row>
    <row r="66" spans="1:8" ht="10.5" customHeight="1">
      <c r="A66" s="107"/>
      <c r="B66" s="108"/>
      <c r="C66" s="109"/>
      <c r="D66" s="85"/>
      <c r="E66" s="85"/>
      <c r="F66" s="111"/>
      <c r="G66" s="110"/>
      <c r="H66" s="86"/>
    </row>
    <row r="67" spans="1:8" ht="9.75" customHeight="1">
      <c r="A67" s="147" t="s">
        <v>57</v>
      </c>
      <c r="B67" s="148"/>
      <c r="C67" s="149"/>
      <c r="D67" s="87"/>
      <c r="E67" s="87"/>
      <c r="F67" s="125"/>
      <c r="G67" s="126"/>
      <c r="H67" s="88">
        <f>SUM(H66:H66)</f>
        <v>0</v>
      </c>
    </row>
  </sheetData>
  <mergeCells count="67">
    <mergeCell ref="F22:G22"/>
    <mergeCell ref="A43:C43"/>
    <mergeCell ref="F65:G65"/>
    <mergeCell ref="F16:G16"/>
    <mergeCell ref="D36:E36"/>
    <mergeCell ref="F54:G54"/>
    <mergeCell ref="F18:G18"/>
    <mergeCell ref="F19:G19"/>
    <mergeCell ref="F20:G20"/>
    <mergeCell ref="F23:G23"/>
    <mergeCell ref="F21:G21"/>
    <mergeCell ref="A63:C63"/>
    <mergeCell ref="A64:H64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7:C67"/>
    <mergeCell ref="D41:E41"/>
    <mergeCell ref="D43:E43"/>
    <mergeCell ref="D42:E42"/>
    <mergeCell ref="D44:E44"/>
    <mergeCell ref="A44:C44"/>
    <mergeCell ref="A45:C45"/>
    <mergeCell ref="D45:E45"/>
    <mergeCell ref="A65:C65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7:G67"/>
    <mergeCell ref="F30:G30"/>
    <mergeCell ref="F63:G63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2013-03-06T12:00:50Z</dcterms:modified>
  <cp:category/>
  <cp:version/>
  <cp:contentType/>
  <cp:contentStatus/>
</cp:coreProperties>
</file>