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'Лист1'!$A$1:$H$71</definedName>
  </definedNames>
  <calcPr fullCalcOnLoad="1"/>
</workbook>
</file>

<file path=xl/sharedStrings.xml><?xml version="1.0" encoding="utf-8"?>
<sst xmlns="http://schemas.openxmlformats.org/spreadsheetml/2006/main" count="118" uniqueCount="94">
  <si>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</si>
  <si>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</si>
  <si>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</si>
  <si>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</si>
  <si>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</si>
  <si>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</si>
  <si>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</si>
  <si>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</si>
  <si>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</si>
  <si>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</si>
  <si>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</si>
  <si>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</si>
  <si>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</si>
  <si>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</si>
  <si>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</si>
  <si>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</si>
  <si>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</si>
  <si>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</si>
  <si>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</si>
  <si>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</si>
  <si>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</si>
  <si>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</si>
  <si>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</si>
  <si>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</si>
  <si>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</si>
  <si>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</si>
  <si>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</si>
  <si>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</si>
  <si>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</si>
  <si>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</si>
  <si>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</si>
  <si>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</si>
  <si>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</si>
  <si>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</si>
  <si>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</si>
  <si>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</si>
  <si>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</si>
  <si>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</si>
  <si>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</si>
  <si>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</si>
  <si>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</si>
  <si>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</si>
  <si>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</si>
  <si>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</si>
  <si>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</si>
  <si>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</si>
  <si>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</si>
  <si>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</si>
  <si>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</si>
  <si>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</si>
  <si>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</si>
  <si>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</si>
  <si>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</si>
  <si>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</si>
  <si>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</si>
  <si>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</si>
  <si>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</si>
  <si>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</si>
  <si>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</si>
  <si>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</si>
  <si>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</si>
  <si>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</si>
  <si>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</si>
  <si>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</si>
  <si>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</si>
  <si>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</si>
  <si>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</si>
  <si>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</si>
  <si>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</si>
  <si>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</si>
  <si>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</si>
  <si>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</si>
  <si>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ПАРКОВАЯ д 18 корп 2  </t>
  </si>
  <si>
    <t xml:space="preserve">Ремонт мягкой кровли                              </t>
  </si>
  <si>
    <t>Июнь</t>
  </si>
  <si>
    <t xml:space="preserve">м2        </t>
  </si>
  <si>
    <t xml:space="preserve">Ремонт металлической кровли                       </t>
  </si>
  <si>
    <t>Март</t>
  </si>
  <si>
    <t xml:space="preserve">Ремонт подъездов                                  </t>
  </si>
  <si>
    <t>Апрель</t>
  </si>
  <si>
    <t xml:space="preserve">шт        </t>
  </si>
  <si>
    <t xml:space="preserve">Замена светильников                               </t>
  </si>
  <si>
    <t>Октябрь</t>
  </si>
  <si>
    <t xml:space="preserve">Ремонт дверей                                     </t>
  </si>
  <si>
    <t xml:space="preserve">Ремонт полов                                      </t>
  </si>
  <si>
    <t>Август</t>
  </si>
  <si>
    <t xml:space="preserve">Ремонт ЦО                                         </t>
  </si>
  <si>
    <t>Ноябрь</t>
  </si>
  <si>
    <t xml:space="preserve">м         </t>
  </si>
  <si>
    <t xml:space="preserve">Ремонт щитов                                      </t>
  </si>
  <si>
    <t>Февраль</t>
  </si>
  <si>
    <t>Май</t>
  </si>
  <si>
    <t>Июль</t>
  </si>
  <si>
    <t xml:space="preserve">Ремонт малых форм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</si>
</sst>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3073.1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104.5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623.105</v>
      </c>
      <c r="D15" s="40">
        <f>D16+D22</f>
        <v>618.361</v>
      </c>
      <c r="E15" s="40">
        <f>E16+E22</f>
        <v>491.818732838983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546.336</v>
      </c>
      <c r="D16" s="65">
        <v>542.174</v>
      </c>
      <c r="E16" s="23">
        <f>C16*0.1525+E19+E21</f>
        <v>480.111460338983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368.034</v>
      </c>
      <c r="D18" s="77"/>
      <c r="E18" s="75">
        <f>C18</f>
        <v>368.034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311.89322033898304</v>
      </c>
      <c r="D19" s="23"/>
      <c r="E19" s="23">
        <f>C19</f>
        <v>311.89322033898304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178.302</v>
      </c>
      <c r="D20" s="28"/>
      <c r="E20" s="113">
        <f>E16-E18</f>
        <v>112.07746033898303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-209.979</v>
      </c>
      <c r="C21" s="26">
        <f>C20/1.18</f>
        <v>151.1033898305085</v>
      </c>
      <c r="D21" s="26"/>
      <c r="E21" s="68">
        <v>84.902</v>
      </c>
      <c r="F21" s="170"/>
      <c r="G21" s="171"/>
      <c r="H21" s="26">
        <f>B21+C21-E21</f>
        <v>-143.77761016949154</v>
      </c>
      <c r="I21" s="3"/>
    </row>
    <row r="22" spans="1:9" ht="15" customHeight="1">
      <c r="A22" s="29" t="s">
        <v>4</v>
      </c>
      <c r="B22" s="81"/>
      <c r="C22" s="64">
        <v>76.769</v>
      </c>
      <c r="D22" s="66">
        <v>76.187</v>
      </c>
      <c r="E22" s="32">
        <f>C22*0.1525+E23</f>
        <v>11.7072725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164.857</v>
      </c>
      <c r="C23" s="63">
        <f>C22/1.18</f>
        <v>65.0584745762712</v>
      </c>
      <c r="D23" s="26"/>
      <c r="E23" s="68">
        <v>0</v>
      </c>
      <c r="F23" s="170"/>
      <c r="G23" s="171"/>
      <c r="H23" s="26">
        <f>B23+C23-E23</f>
        <v>229.9154745762712</v>
      </c>
      <c r="I23" s="3"/>
    </row>
    <row r="24" spans="1:9" ht="19.5" customHeight="1">
      <c r="A24" s="25" t="s">
        <v>5</v>
      </c>
      <c r="B24" s="42"/>
      <c r="C24" s="43">
        <f>SUM(C26:C29)</f>
        <v>1264.283</v>
      </c>
      <c r="D24" s="43">
        <f>SUM(D26:D29)</f>
        <v>1252.6680000000001</v>
      </c>
      <c r="E24" s="43">
        <f>SUM(E26:E29)</f>
        <v>1264.283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152.629</v>
      </c>
      <c r="D26" s="67">
        <v>151.22</v>
      </c>
      <c r="E26" s="13">
        <f>C26</f>
        <v>152.629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187.549</v>
      </c>
      <c r="D27" s="67">
        <v>185.796</v>
      </c>
      <c r="E27" s="13">
        <f>C27</f>
        <v>187.549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924.105</v>
      </c>
      <c r="D28" s="92">
        <v>915.652</v>
      </c>
      <c r="E28" s="77">
        <f>C28</f>
        <v>924.105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-45.122000000000014</v>
      </c>
      <c r="C30" s="100">
        <f>C24+C15</f>
        <v>1887.388</v>
      </c>
      <c r="D30" s="98">
        <f>D24+D15</f>
        <v>1871.029</v>
      </c>
      <c r="E30" s="98">
        <f>E24+E15</f>
        <v>1756.101732838983</v>
      </c>
      <c r="F30" s="127">
        <v>140.95</v>
      </c>
      <c r="G30" s="128"/>
      <c r="H30" s="99">
        <f>H21+H23</f>
        <v>86.13786440677967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112.07746033898303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11.7072725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11.7072725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60</v>
      </c>
      <c r="G55" s="110"/>
      <c r="H55" s="86">
        <v>12.66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20.5</v>
      </c>
      <c r="G56" s="201"/>
      <c r="H56" s="86">
        <v>11.655</v>
      </c>
    </row>
    <row r="57" spans="1:8" ht="10.5" customHeight="1">
      <c r="A57" s="107" t="s">
        <v>78</v>
      </c>
      <c r="B57" s="108"/>
      <c r="C57" s="109"/>
      <c r="D57" s="85" t="s">
        <v>79</v>
      </c>
      <c r="E57" s="85" t="s">
        <v>80</v>
      </c>
      <c r="F57" s="200">
        <v>1</v>
      </c>
      <c r="G57" s="201"/>
      <c r="H57" s="86">
        <v>21.935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80</v>
      </c>
      <c r="F58" s="200">
        <v>1</v>
      </c>
      <c r="G58" s="201"/>
      <c r="H58" s="86">
        <v>0.088</v>
      </c>
    </row>
    <row r="59" spans="1:8" ht="10.5" customHeight="1">
      <c r="A59" s="107" t="s">
        <v>83</v>
      </c>
      <c r="B59" s="108"/>
      <c r="C59" s="109"/>
      <c r="D59" s="85" t="s">
        <v>74</v>
      </c>
      <c r="E59" s="85" t="s">
        <v>80</v>
      </c>
      <c r="F59" s="200">
        <v>3</v>
      </c>
      <c r="G59" s="201"/>
      <c r="H59" s="86">
        <v>1.427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75</v>
      </c>
      <c r="F60" s="200">
        <v>40.9</v>
      </c>
      <c r="G60" s="201"/>
      <c r="H60" s="86">
        <v>16.4</v>
      </c>
    </row>
    <row r="61" spans="1:8" ht="10.5" customHeight="1">
      <c r="A61" s="107" t="s">
        <v>86</v>
      </c>
      <c r="B61" s="108"/>
      <c r="C61" s="109"/>
      <c r="D61" s="85" t="s">
        <v>87</v>
      </c>
      <c r="E61" s="85" t="s">
        <v>88</v>
      </c>
      <c r="F61" s="200">
        <v>8</v>
      </c>
      <c r="G61" s="201"/>
      <c r="H61" s="86">
        <v>6.876</v>
      </c>
    </row>
    <row r="62" spans="1:8" ht="10.5" customHeight="1">
      <c r="A62" s="107" t="s">
        <v>86</v>
      </c>
      <c r="B62" s="108"/>
      <c r="C62" s="109"/>
      <c r="D62" s="85" t="s">
        <v>87</v>
      </c>
      <c r="E62" s="85" t="s">
        <v>88</v>
      </c>
      <c r="F62" s="200">
        <v>26</v>
      </c>
      <c r="G62" s="201"/>
      <c r="H62" s="86">
        <v>8.869</v>
      </c>
    </row>
    <row r="63" spans="1:8" ht="10.5" customHeight="1">
      <c r="A63" s="107" t="s">
        <v>89</v>
      </c>
      <c r="B63" s="108"/>
      <c r="C63" s="109"/>
      <c r="D63" s="85" t="s">
        <v>90</v>
      </c>
      <c r="E63" s="85" t="s">
        <v>80</v>
      </c>
      <c r="F63" s="200">
        <v>1</v>
      </c>
      <c r="G63" s="201"/>
      <c r="H63" s="86">
        <v>0.313</v>
      </c>
    </row>
    <row r="64" spans="1:8" ht="10.5" customHeight="1">
      <c r="A64" s="107" t="s">
        <v>89</v>
      </c>
      <c r="B64" s="108"/>
      <c r="C64" s="109"/>
      <c r="D64" s="85" t="s">
        <v>91</v>
      </c>
      <c r="E64" s="85" t="s">
        <v>80</v>
      </c>
      <c r="F64" s="200">
        <v>2</v>
      </c>
      <c r="G64" s="201"/>
      <c r="H64" s="86">
        <v>1.851</v>
      </c>
    </row>
    <row r="65" spans="1:8" ht="10.5" customHeight="1">
      <c r="A65" s="107" t="s">
        <v>89</v>
      </c>
      <c r="B65" s="108"/>
      <c r="C65" s="109"/>
      <c r="D65" s="85" t="s">
        <v>92</v>
      </c>
      <c r="E65" s="85" t="s">
        <v>80</v>
      </c>
      <c r="F65" s="200">
        <v>1</v>
      </c>
      <c r="G65" s="201"/>
      <c r="H65" s="86">
        <v>0.627</v>
      </c>
    </row>
    <row r="66" spans="1:8" ht="10.5" customHeight="1">
      <c r="A66" s="107" t="s">
        <v>93</v>
      </c>
      <c r="B66" s="108"/>
      <c r="C66" s="109"/>
      <c r="D66" s="85" t="s">
        <v>92</v>
      </c>
      <c r="E66" s="85" t="s">
        <v>80</v>
      </c>
      <c r="F66" s="200">
        <v>1</v>
      </c>
      <c r="G66" s="201"/>
      <c r="H66" s="86">
        <v>2.201</v>
      </c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SUM(H55:H66)</f>
        <v>84.90199999999999</v>
      </c>
    </row>
    <row r="68" spans="1:8" ht="37.5" customHeight="1" thickBot="1">
      <c r="A68" s="172" t="s">
        <v>71</v>
      </c>
      <c r="B68" s="172"/>
      <c r="C68" s="172"/>
      <c r="D68" s="172"/>
      <c r="E68" s="172"/>
      <c r="F68" s="172"/>
      <c r="G68" s="172"/>
      <c r="H68" s="172"/>
    </row>
    <row r="69" spans="1:8" ht="27.75" customHeight="1" thickBot="1">
      <c r="A69" s="115" t="s">
        <v>46</v>
      </c>
      <c r="B69" s="116"/>
      <c r="C69" s="129"/>
      <c r="D69" s="82" t="s">
        <v>45</v>
      </c>
      <c r="E69" s="83" t="s">
        <v>53</v>
      </c>
      <c r="F69" s="191" t="s">
        <v>44</v>
      </c>
      <c r="G69" s="129"/>
      <c r="H69" s="84" t="s">
        <v>54</v>
      </c>
    </row>
    <row r="70" spans="1:8" ht="10.5" customHeight="1">
      <c r="A70" s="107"/>
      <c r="B70" s="108"/>
      <c r="C70" s="109"/>
      <c r="D70" s="85"/>
      <c r="E70" s="85"/>
      <c r="F70" s="111"/>
      <c r="G70" s="110"/>
      <c r="H70" s="86"/>
    </row>
    <row r="71" spans="1:8" ht="9.75" customHeight="1">
      <c r="A71" s="147" t="s">
        <v>57</v>
      </c>
      <c r="B71" s="148"/>
      <c r="C71" s="149"/>
      <c r="D71" s="87"/>
      <c r="E71" s="87"/>
      <c r="F71" s="125"/>
      <c r="G71" s="126"/>
      <c r="H71" s="88">
        <f>SUM(H70:H70)</f>
        <v>0</v>
      </c>
    </row>
  </sheetData>
  <mergeCells count="67">
    <mergeCell ref="F22:G22"/>
    <mergeCell ref="A43:C43"/>
    <mergeCell ref="F69:G69"/>
    <mergeCell ref="F16:G16"/>
    <mergeCell ref="D36:E36"/>
    <mergeCell ref="F54:G54"/>
    <mergeCell ref="F18:G18"/>
    <mergeCell ref="F19:G19"/>
    <mergeCell ref="F20:G20"/>
    <mergeCell ref="F23:G23"/>
    <mergeCell ref="F21:G21"/>
    <mergeCell ref="A67:C67"/>
    <mergeCell ref="A68:H68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1:C71"/>
    <mergeCell ref="D41:E41"/>
    <mergeCell ref="D43:E43"/>
    <mergeCell ref="D42:E42"/>
    <mergeCell ref="D44:E44"/>
    <mergeCell ref="A44:C44"/>
    <mergeCell ref="A45:C45"/>
    <mergeCell ref="D45:E45"/>
    <mergeCell ref="A69:C69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1:G71"/>
    <mergeCell ref="F30:G30"/>
    <mergeCell ref="F67:G67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2013-03-06T12:02:24Z</dcterms:modified>
  <cp:category/>
  <cp:version/>
  <cp:contentType/>
  <cp:contentStatus/>
</cp:coreProperties>
</file>