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'Лист1'!$A$1:$H$79</definedName>
  </definedNames>
  <calcPr fullCalcOnLoad="1"/>
</workbook>
</file>

<file path=xl/sharedStrings.xml><?xml version="1.0" encoding="utf-8"?>
<sst xmlns="http://schemas.openxmlformats.org/spreadsheetml/2006/main" count="145" uniqueCount="109">
  <si>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</si>
  <si>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</si>
  <si>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</si>
  <si>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</si>
  <si>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</si>
  <si>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</si>
  <si>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</si>
  <si>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</si>
  <si>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</si>
  <si>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</si>
  <si>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</si>
  <si>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</si>
  <si>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</si>
  <si>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</si>
  <si>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</si>
  <si>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</si>
  <si>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</si>
  <si>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</si>
  <si>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</si>
  <si>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</si>
  <si>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</si>
  <si>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</si>
  <si>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</si>
  <si>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</si>
  <si>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</si>
  <si>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</si>
  <si>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</si>
  <si>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</si>
  <si>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</si>
  <si>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</si>
  <si>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</si>
  <si>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</si>
  <si>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</si>
  <si>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</si>
  <si>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</si>
  <si>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</si>
  <si>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</si>
  <si>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</si>
  <si>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</si>
  <si>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</si>
  <si>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</si>
  <si>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</si>
  <si>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</si>
  <si>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</si>
  <si>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</si>
  <si>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</si>
  <si>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</si>
  <si>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</si>
  <si>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</si>
  <si>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</si>
  <si>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</si>
  <si>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</si>
  <si>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</si>
  <si>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</si>
  <si>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</si>
  <si>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</si>
  <si>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</si>
  <si>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</si>
  <si>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</si>
  <si>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</si>
  <si>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</si>
  <si>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</si>
  <si>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</si>
  <si>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</si>
  <si>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</si>
  <si>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</si>
  <si>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</si>
  <si>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</si>
  <si>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</si>
  <si>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</si>
  <si>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</si>
  <si>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</si>
  <si>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7</t>
  </si>
  <si>
    <t>Ремонт электропроводки (подвал)</t>
  </si>
  <si>
    <t>Ноябрь</t>
  </si>
  <si>
    <t xml:space="preserve">м.        </t>
  </si>
  <si>
    <t>Ремонт электропроводки (узел управл.ц/о)</t>
  </si>
  <si>
    <t>Июль</t>
  </si>
  <si>
    <t>Замена вентилей (кран с носиком-подвал)</t>
  </si>
  <si>
    <t xml:space="preserve">шт.       </t>
  </si>
  <si>
    <t>Замена водосточных труб (перенавеска+воронка с а/вышки)</t>
  </si>
  <si>
    <t>Сентябрь</t>
  </si>
  <si>
    <t xml:space="preserve">м         </t>
  </si>
  <si>
    <t>Замена водосточных труб (перенавеска в а/вышки)</t>
  </si>
  <si>
    <t>Август</t>
  </si>
  <si>
    <t>Замена водосточных труб (+2 колена)</t>
  </si>
  <si>
    <t>Май</t>
  </si>
  <si>
    <t>Ремонт металлической кровли (установка заплат)</t>
  </si>
  <si>
    <t>Апрель</t>
  </si>
  <si>
    <t xml:space="preserve">м2        </t>
  </si>
  <si>
    <t>Ремонт ХВС (ст.кв.35,38,41,44,34,37,40,43)</t>
  </si>
  <si>
    <t>Ремонт ХВС (ст.кв.1,4,7,10)</t>
  </si>
  <si>
    <t>Февраль</t>
  </si>
  <si>
    <t>Ремонт канализации (подвал)</t>
  </si>
  <si>
    <t>Декабрь</t>
  </si>
  <si>
    <t>Изоляция трубопровода (ХВС-стизол)</t>
  </si>
  <si>
    <t>Замена выключателей (автомат ВРУ)</t>
  </si>
  <si>
    <t>Январь</t>
  </si>
  <si>
    <t xml:space="preserve">шт        </t>
  </si>
  <si>
    <t>Ремонт щитов (кв.10,11,12)</t>
  </si>
  <si>
    <t>Июнь</t>
  </si>
  <si>
    <t>Очистка кровли (с а/вышки)</t>
  </si>
  <si>
    <t>Очистка кровли ()</t>
  </si>
  <si>
    <t>Март</t>
  </si>
  <si>
    <t>Очистка кровли (от снега и наледи с а/вышки)</t>
  </si>
  <si>
    <t>Услуги автовышки (замена водосточных труб)</t>
  </si>
  <si>
    <t xml:space="preserve">час       </t>
  </si>
  <si>
    <t>Ремонт электропроводки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</si>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</sst>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2166.7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60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513.65004</v>
      </c>
      <c r="D15" s="27">
        <f>D16+D22</f>
        <v>491.405</v>
      </c>
      <c r="E15" s="27">
        <f>E16+E22</f>
        <v>651.7207497440679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444.9878</v>
      </c>
      <c r="D16" s="43">
        <v>431.539</v>
      </c>
      <c r="E16" s="17">
        <f>C16*0.1525+E19+E21</f>
        <v>431.85075814406787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280.93100000000004</v>
      </c>
      <c r="D18" s="54"/>
      <c r="E18" s="52">
        <f>C18</f>
        <v>280.93100000000004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238.07711864406784</v>
      </c>
      <c r="D19" s="17"/>
      <c r="E19" s="17">
        <f>C19</f>
        <v>238.07711864406784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164.05679999999998</v>
      </c>
      <c r="D20" s="19"/>
      <c r="E20" s="83">
        <f>E16-E18</f>
        <v>150.91975814406783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-53.519</v>
      </c>
      <c r="C21" s="18">
        <f>C20/1.18</f>
        <v>139.03118644067797</v>
      </c>
      <c r="D21" s="18"/>
      <c r="E21" s="46">
        <v>125.913</v>
      </c>
      <c r="F21" s="183"/>
      <c r="G21" s="184"/>
      <c r="H21" s="92">
        <f>B21+C21-E21</f>
        <v>-40.40081355932203</v>
      </c>
      <c r="I21" s="2"/>
    </row>
    <row r="22" spans="1:9" ht="15" customHeight="1">
      <c r="A22" s="104" t="s">
        <v>4</v>
      </c>
      <c r="B22" s="57"/>
      <c r="C22" s="42">
        <v>68.66224</v>
      </c>
      <c r="D22" s="44">
        <v>59.866</v>
      </c>
      <c r="E22" s="21">
        <f>C22*0.1525+E23</f>
        <v>219.8699916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152.838</v>
      </c>
      <c r="C23" s="41">
        <f>C22/1.18</f>
        <v>58.18833898305085</v>
      </c>
      <c r="D23" s="18"/>
      <c r="E23" s="46">
        <v>209.399</v>
      </c>
      <c r="F23" s="183"/>
      <c r="G23" s="184"/>
      <c r="H23" s="92">
        <f>B23+C23-E23</f>
        <v>1.6273389830508336</v>
      </c>
      <c r="I23" s="2"/>
    </row>
    <row r="24" spans="1:9" ht="19.5" customHeight="1">
      <c r="A24" s="105" t="s">
        <v>5</v>
      </c>
      <c r="B24" s="29"/>
      <c r="C24" s="30">
        <f>SUM(C26:C29)</f>
        <v>938.4380000000001</v>
      </c>
      <c r="D24" s="30">
        <f>SUM(D26:D29)</f>
        <v>954.542</v>
      </c>
      <c r="E24" s="30">
        <f>SUM(E26:E29)</f>
        <v>938.4380000000001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89.779</v>
      </c>
      <c r="D26" s="45">
        <v>91.883</v>
      </c>
      <c r="E26" s="11">
        <f>C26</f>
        <v>89.779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110.363</v>
      </c>
      <c r="D27" s="45">
        <v>112.949</v>
      </c>
      <c r="E27" s="11">
        <f>C27</f>
        <v>110.363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738.296</v>
      </c>
      <c r="D28" s="65">
        <v>749.71</v>
      </c>
      <c r="E28" s="54">
        <f>C28</f>
        <v>738.296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99.31899999999999</v>
      </c>
      <c r="C30" s="71">
        <f>C24+C15</f>
        <v>1452.08804</v>
      </c>
      <c r="D30" s="69">
        <f>D24+D15</f>
        <v>1445.9470000000001</v>
      </c>
      <c r="E30" s="69">
        <f>E24+E15</f>
        <v>1590.158749744068</v>
      </c>
      <c r="F30" s="142">
        <v>38.704</v>
      </c>
      <c r="G30" s="143"/>
      <c r="H30" s="70">
        <f>H21+H23</f>
        <v>-38.7734745762712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150.91975814406783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219.8699916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219.8699916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47</v>
      </c>
      <c r="G55" s="80"/>
      <c r="H55" s="108">
        <v>9.357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10</v>
      </c>
      <c r="G56" s="215"/>
      <c r="H56" s="216">
        <v>1.273</v>
      </c>
    </row>
    <row r="57" spans="1:8" ht="10.5" customHeight="1">
      <c r="A57" s="213" t="s">
        <v>78</v>
      </c>
      <c r="B57" s="78"/>
      <c r="C57" s="79"/>
      <c r="D57" s="61" t="s">
        <v>74</v>
      </c>
      <c r="E57" s="61" t="s">
        <v>79</v>
      </c>
      <c r="F57" s="214">
        <v>5</v>
      </c>
      <c r="G57" s="215"/>
      <c r="H57" s="216">
        <v>2.13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12.75</v>
      </c>
      <c r="G58" s="215"/>
      <c r="H58" s="216">
        <v>1.821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82</v>
      </c>
      <c r="F59" s="214">
        <v>3.5</v>
      </c>
      <c r="G59" s="215"/>
      <c r="H59" s="216">
        <v>0.941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82</v>
      </c>
      <c r="F60" s="214">
        <v>5</v>
      </c>
      <c r="G60" s="215"/>
      <c r="H60" s="216">
        <v>2.865</v>
      </c>
    </row>
    <row r="61" spans="1:8" ht="10.5" customHeight="1">
      <c r="A61" s="213" t="s">
        <v>87</v>
      </c>
      <c r="B61" s="78"/>
      <c r="C61" s="79"/>
      <c r="D61" s="61" t="s">
        <v>88</v>
      </c>
      <c r="E61" s="61" t="s">
        <v>89</v>
      </c>
      <c r="F61" s="214">
        <v>0.08</v>
      </c>
      <c r="G61" s="215"/>
      <c r="H61" s="216">
        <v>0.415</v>
      </c>
    </row>
    <row r="62" spans="1:8" ht="10.5" customHeight="1">
      <c r="A62" s="213" t="s">
        <v>90</v>
      </c>
      <c r="B62" s="78"/>
      <c r="C62" s="79"/>
      <c r="D62" s="61" t="s">
        <v>77</v>
      </c>
      <c r="E62" s="61" t="s">
        <v>82</v>
      </c>
      <c r="F62" s="214">
        <v>48</v>
      </c>
      <c r="G62" s="215"/>
      <c r="H62" s="216">
        <v>42.68</v>
      </c>
    </row>
    <row r="63" spans="1:8" ht="10.5" customHeight="1">
      <c r="A63" s="213" t="s">
        <v>91</v>
      </c>
      <c r="B63" s="78"/>
      <c r="C63" s="79"/>
      <c r="D63" s="61" t="s">
        <v>92</v>
      </c>
      <c r="E63" s="61" t="s">
        <v>82</v>
      </c>
      <c r="F63" s="214">
        <v>26</v>
      </c>
      <c r="G63" s="215"/>
      <c r="H63" s="216">
        <v>22.087</v>
      </c>
    </row>
    <row r="64" spans="1:8" ht="10.5" customHeight="1">
      <c r="A64" s="213" t="s">
        <v>93</v>
      </c>
      <c r="B64" s="78"/>
      <c r="C64" s="79"/>
      <c r="D64" s="61" t="s">
        <v>94</v>
      </c>
      <c r="E64" s="61" t="s">
        <v>82</v>
      </c>
      <c r="F64" s="214">
        <v>7.5</v>
      </c>
      <c r="G64" s="215"/>
      <c r="H64" s="216">
        <v>3.076</v>
      </c>
    </row>
    <row r="65" spans="1:8" ht="10.5" customHeight="1">
      <c r="A65" s="213" t="s">
        <v>95</v>
      </c>
      <c r="B65" s="78"/>
      <c r="C65" s="79"/>
      <c r="D65" s="61" t="s">
        <v>92</v>
      </c>
      <c r="E65" s="61" t="s">
        <v>89</v>
      </c>
      <c r="F65" s="214">
        <v>2.5</v>
      </c>
      <c r="G65" s="215"/>
      <c r="H65" s="216">
        <v>0.575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98</v>
      </c>
      <c r="F66" s="214">
        <v>1</v>
      </c>
      <c r="G66" s="215"/>
      <c r="H66" s="216">
        <v>0.474</v>
      </c>
    </row>
    <row r="67" spans="1:8" ht="10.5" customHeight="1">
      <c r="A67" s="213" t="s">
        <v>99</v>
      </c>
      <c r="B67" s="78"/>
      <c r="C67" s="79"/>
      <c r="D67" s="61" t="s">
        <v>100</v>
      </c>
      <c r="E67" s="61" t="s">
        <v>98</v>
      </c>
      <c r="F67" s="214">
        <v>3</v>
      </c>
      <c r="G67" s="215"/>
      <c r="H67" s="216">
        <v>1.944</v>
      </c>
    </row>
    <row r="68" spans="1:8" ht="10.5" customHeight="1">
      <c r="A68" s="213" t="s">
        <v>101</v>
      </c>
      <c r="B68" s="78"/>
      <c r="C68" s="79"/>
      <c r="D68" s="61" t="s">
        <v>94</v>
      </c>
      <c r="E68" s="61" t="s">
        <v>89</v>
      </c>
      <c r="F68" s="214">
        <v>91</v>
      </c>
      <c r="G68" s="215"/>
      <c r="H68" s="216">
        <v>0.772</v>
      </c>
    </row>
    <row r="69" spans="1:8" ht="10.5" customHeight="1">
      <c r="A69" s="213" t="s">
        <v>102</v>
      </c>
      <c r="B69" s="78"/>
      <c r="C69" s="79"/>
      <c r="D69" s="61" t="s">
        <v>92</v>
      </c>
      <c r="E69" s="61" t="s">
        <v>89</v>
      </c>
      <c r="F69" s="214">
        <v>215</v>
      </c>
      <c r="G69" s="215"/>
      <c r="H69" s="216">
        <v>7.782</v>
      </c>
    </row>
    <row r="70" spans="1:8" ht="10.5" customHeight="1">
      <c r="A70" s="213" t="s">
        <v>102</v>
      </c>
      <c r="B70" s="78"/>
      <c r="C70" s="79"/>
      <c r="D70" s="61" t="s">
        <v>103</v>
      </c>
      <c r="E70" s="61" t="s">
        <v>89</v>
      </c>
      <c r="F70" s="214">
        <v>334</v>
      </c>
      <c r="G70" s="215"/>
      <c r="H70" s="216">
        <v>12.09</v>
      </c>
    </row>
    <row r="71" spans="1:8" ht="10.5" customHeight="1">
      <c r="A71" s="213" t="s">
        <v>104</v>
      </c>
      <c r="B71" s="78"/>
      <c r="C71" s="79"/>
      <c r="D71" s="61" t="s">
        <v>97</v>
      </c>
      <c r="E71" s="61" t="s">
        <v>89</v>
      </c>
      <c r="F71" s="214">
        <v>180</v>
      </c>
      <c r="G71" s="215"/>
      <c r="H71" s="216">
        <v>10.631</v>
      </c>
    </row>
    <row r="72" spans="1:8" ht="10.5" customHeight="1">
      <c r="A72" s="213" t="s">
        <v>105</v>
      </c>
      <c r="B72" s="78"/>
      <c r="C72" s="79"/>
      <c r="D72" s="61" t="s">
        <v>81</v>
      </c>
      <c r="E72" s="61" t="s">
        <v>106</v>
      </c>
      <c r="F72" s="214">
        <v>3</v>
      </c>
      <c r="G72" s="215"/>
      <c r="H72" s="216">
        <v>3</v>
      </c>
    </row>
    <row r="73" spans="1:8" ht="10.5" customHeight="1">
      <c r="A73" s="213" t="s">
        <v>105</v>
      </c>
      <c r="B73" s="78"/>
      <c r="C73" s="79"/>
      <c r="D73" s="61" t="s">
        <v>84</v>
      </c>
      <c r="E73" s="61" t="s">
        <v>106</v>
      </c>
      <c r="F73" s="214">
        <v>2</v>
      </c>
      <c r="G73" s="215"/>
      <c r="H73" s="216">
        <v>2</v>
      </c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SUM(H55:H73)</f>
        <v>125.91300000000001</v>
      </c>
    </row>
    <row r="75" spans="1:8" ht="37.5" customHeight="1" thickBot="1">
      <c r="A75" s="185" t="s">
        <v>65</v>
      </c>
      <c r="B75" s="185"/>
      <c r="C75" s="185"/>
      <c r="D75" s="185"/>
      <c r="E75" s="185"/>
      <c r="F75" s="185"/>
      <c r="G75" s="185"/>
      <c r="H75" s="185"/>
    </row>
    <row r="76" spans="1:8" ht="27.75" customHeight="1" thickBot="1">
      <c r="A76" s="134" t="s">
        <v>45</v>
      </c>
      <c r="B76" s="135"/>
      <c r="C76" s="144"/>
      <c r="D76" s="58" t="s">
        <v>44</v>
      </c>
      <c r="E76" s="59" t="s">
        <v>52</v>
      </c>
      <c r="F76" s="204" t="s">
        <v>43</v>
      </c>
      <c r="G76" s="144"/>
      <c r="H76" s="60" t="s">
        <v>53</v>
      </c>
    </row>
    <row r="77" spans="1:8" ht="10.5" customHeight="1">
      <c r="A77" s="110" t="s">
        <v>107</v>
      </c>
      <c r="B77" s="78"/>
      <c r="C77" s="79"/>
      <c r="D77" s="61" t="s">
        <v>74</v>
      </c>
      <c r="E77" s="61" t="s">
        <v>75</v>
      </c>
      <c r="F77" s="81">
        <v>153</v>
      </c>
      <c r="G77" s="80"/>
      <c r="H77" s="108">
        <v>30.08</v>
      </c>
    </row>
    <row r="78" spans="1:8" ht="10.5" customHeight="1">
      <c r="A78" s="213" t="s">
        <v>108</v>
      </c>
      <c r="B78" s="78"/>
      <c r="C78" s="79"/>
      <c r="D78" s="61" t="s">
        <v>77</v>
      </c>
      <c r="E78" s="61" t="s">
        <v>79</v>
      </c>
      <c r="F78" s="214">
        <v>1</v>
      </c>
      <c r="G78" s="215"/>
      <c r="H78" s="216">
        <v>179.319</v>
      </c>
    </row>
    <row r="79" spans="1:8" ht="9.75" customHeight="1">
      <c r="A79" s="160" t="s">
        <v>56</v>
      </c>
      <c r="B79" s="161"/>
      <c r="C79" s="162"/>
      <c r="D79" s="62"/>
      <c r="E79" s="62"/>
      <c r="F79" s="140"/>
      <c r="G79" s="141"/>
      <c r="H79" s="109">
        <f>SUM(H77:H78)</f>
        <v>209.399</v>
      </c>
    </row>
  </sheetData>
  <mergeCells count="67">
    <mergeCell ref="F22:G22"/>
    <mergeCell ref="A43:C43"/>
    <mergeCell ref="F76:G76"/>
    <mergeCell ref="F16:G16"/>
    <mergeCell ref="D36:E36"/>
    <mergeCell ref="F54:G54"/>
    <mergeCell ref="F18:G18"/>
    <mergeCell ref="F19:G19"/>
    <mergeCell ref="F20:G20"/>
    <mergeCell ref="F23:G23"/>
    <mergeCell ref="F21:G21"/>
    <mergeCell ref="A74:C74"/>
    <mergeCell ref="A75:H7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9:C79"/>
    <mergeCell ref="D41:E41"/>
    <mergeCell ref="D43:E43"/>
    <mergeCell ref="D42:E42"/>
    <mergeCell ref="D44:E44"/>
    <mergeCell ref="A44:C44"/>
    <mergeCell ref="A45:C45"/>
    <mergeCell ref="D45:E45"/>
    <mergeCell ref="A76:C7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9:G79"/>
    <mergeCell ref="F30:G30"/>
    <mergeCell ref="F74:G7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2014-03-18T07:34:43Z</dcterms:modified>
  <cp:category/>
  <cp:version/>
  <cp:contentType/>
  <cp:contentStatus/>
</cp:coreProperties>
</file>