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'Лист1'!$A$1:$H$72</definedName>
  </definedNames>
  <calcPr fullCalcOnLoad="1"/>
</workbook>
</file>

<file path=xl/sharedStrings.xml><?xml version="1.0" encoding="utf-8"?>
<sst xmlns="http://schemas.openxmlformats.org/spreadsheetml/2006/main" count="124" uniqueCount="101">
  <si>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</si>
  <si>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</si>
  <si>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</si>
  <si>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</si>
  <si>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</si>
  <si>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</si>
  <si>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</si>
  <si>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</si>
  <si>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</si>
  <si>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</si>
  <si>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</si>
  <si>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</si>
  <si>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</si>
  <si>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</si>
  <si>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</si>
  <si>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</si>
  <si>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</si>
  <si>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</si>
  <si>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</si>
  <si>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</si>
  <si>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</si>
  <si>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</si>
  <si>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</si>
  <si>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</si>
  <si>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</si>
  <si>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</si>
  <si>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</si>
  <si>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</si>
  <si>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</si>
  <si>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</si>
  <si>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</si>
  <si>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</si>
  <si>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</si>
  <si>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</si>
  <si>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</si>
  <si>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</si>
  <si>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</si>
  <si>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</si>
  <si>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</si>
  <si>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</si>
  <si>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</si>
  <si>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</si>
  <si>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</si>
  <si>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</si>
  <si>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</si>
  <si>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</si>
  <si>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</si>
  <si>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</si>
  <si>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</si>
  <si>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</si>
  <si>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</si>
  <si>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</si>
  <si>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</si>
  <si>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</si>
  <si>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</si>
  <si>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</si>
  <si>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</si>
  <si>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</si>
  <si>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</si>
  <si>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</si>
  <si>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</si>
  <si>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</si>
  <si>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</si>
  <si>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</si>
  <si>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</si>
  <si>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</si>
  <si>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</si>
  <si>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</si>
  <si>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</si>
  <si>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</si>
  <si>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</si>
  <si>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</si>
  <si>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22</t>
  </si>
  <si>
    <t>Ремонт электропроводки (узел управл.ц/о)</t>
  </si>
  <si>
    <t>Июль</t>
  </si>
  <si>
    <t xml:space="preserve">м.        </t>
  </si>
  <si>
    <t>Остекление (3 под.)</t>
  </si>
  <si>
    <t>Декабрь</t>
  </si>
  <si>
    <t xml:space="preserve">кв. м.    </t>
  </si>
  <si>
    <t>Остекление (3п.)</t>
  </si>
  <si>
    <t>Ноябрь</t>
  </si>
  <si>
    <t>Ремонт металлической кровли (установка заплат)</t>
  </si>
  <si>
    <t>Апрель</t>
  </si>
  <si>
    <t xml:space="preserve">м2        </t>
  </si>
  <si>
    <t>Ремонт ХВС (д=63мм,32мм-подвал)</t>
  </si>
  <si>
    <t>Октябрь</t>
  </si>
  <si>
    <t xml:space="preserve">м         </t>
  </si>
  <si>
    <t>Ремонт ХВС (разводка-подвал)</t>
  </si>
  <si>
    <t>Замена светильников (+розетка)</t>
  </si>
  <si>
    <t xml:space="preserve">шт        </t>
  </si>
  <si>
    <t>Ремонт забора (масл.окраска+ изв.побелка фасада 36м2)</t>
  </si>
  <si>
    <t>Ремонт стен (кв.1)</t>
  </si>
  <si>
    <t>Ремонт щитов (ВРУ)</t>
  </si>
  <si>
    <t>Март</t>
  </si>
  <si>
    <t>Очистка кровли (от снега и наледи с а/вышки)</t>
  </si>
  <si>
    <t>Январь</t>
  </si>
  <si>
    <t>Очистка кровли ()</t>
  </si>
  <si>
    <t>Февраль</t>
  </si>
  <si>
    <t>Ремонт ХВС, канализации (кв.3,1 подвал)</t>
  </si>
  <si>
    <t>Установка узлов учета отопления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</si>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</sst>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3073.8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58.5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737.13628</v>
      </c>
      <c r="D15" s="27">
        <f>D16+D22</f>
        <v>719.36</v>
      </c>
      <c r="E15" s="27">
        <f>E16+E22</f>
        <v>731.2708928694916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638.87184</v>
      </c>
      <c r="D16" s="43">
        <v>636.207</v>
      </c>
      <c r="E16" s="17">
        <f>C16*0.1525+E19+E21</f>
        <v>525.5345657694916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405.798</v>
      </c>
      <c r="D18" s="54"/>
      <c r="E18" s="52">
        <f>C18</f>
        <v>405.798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343.89661016949157</v>
      </c>
      <c r="D19" s="17"/>
      <c r="E19" s="17">
        <f>C19</f>
        <v>343.89661016949157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233.07384</v>
      </c>
      <c r="D20" s="19"/>
      <c r="E20" s="83">
        <f>E16-E18</f>
        <v>119.73656576949156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112.428</v>
      </c>
      <c r="C21" s="18">
        <f>C20/1.18</f>
        <v>197.5202033898305</v>
      </c>
      <c r="D21" s="18"/>
      <c r="E21" s="46">
        <v>84.21</v>
      </c>
      <c r="F21" s="183"/>
      <c r="G21" s="184"/>
      <c r="H21" s="92">
        <f>B21+C21-E21</f>
        <v>225.73820338983052</v>
      </c>
      <c r="I21" s="2"/>
    </row>
    <row r="22" spans="1:9" ht="15" customHeight="1">
      <c r="A22" s="104" t="s">
        <v>4</v>
      </c>
      <c r="B22" s="57"/>
      <c r="C22" s="42">
        <v>98.26444000000001</v>
      </c>
      <c r="D22" s="44">
        <v>83.153</v>
      </c>
      <c r="E22" s="21">
        <f>C22*0.1525+E23</f>
        <v>205.7363271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179.253</v>
      </c>
      <c r="C23" s="41">
        <f>C22/1.18</f>
        <v>83.27494915254239</v>
      </c>
      <c r="D23" s="18"/>
      <c r="E23" s="46">
        <v>190.751</v>
      </c>
      <c r="F23" s="183"/>
      <c r="G23" s="184"/>
      <c r="H23" s="92">
        <f>B23+C23-E23</f>
        <v>71.77694915254236</v>
      </c>
      <c r="I23" s="2"/>
    </row>
    <row r="24" spans="1:9" ht="19.5" customHeight="1">
      <c r="A24" s="105" t="s">
        <v>5</v>
      </c>
      <c r="B24" s="29"/>
      <c r="C24" s="30">
        <f>SUM(C26:C29)</f>
        <v>1450.181</v>
      </c>
      <c r="D24" s="30">
        <f>SUM(D26:D29)</f>
        <v>1532.533</v>
      </c>
      <c r="E24" s="30">
        <f>SUM(E26:E29)</f>
        <v>1450.181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173.571</v>
      </c>
      <c r="D26" s="45">
        <v>195.207</v>
      </c>
      <c r="E26" s="11">
        <f>C26</f>
        <v>173.571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213.366</v>
      </c>
      <c r="D27" s="45">
        <v>239.694</v>
      </c>
      <c r="E27" s="11">
        <f>C27</f>
        <v>213.366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1063.244</v>
      </c>
      <c r="D28" s="65">
        <v>1097.632</v>
      </c>
      <c r="E28" s="54">
        <f>C28</f>
        <v>1063.244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291.681</v>
      </c>
      <c r="C30" s="71">
        <f>C24+C15</f>
        <v>2187.31728</v>
      </c>
      <c r="D30" s="69">
        <f>D24+D15</f>
        <v>2251.893</v>
      </c>
      <c r="E30" s="69">
        <f>E24+E15</f>
        <v>2181.4518928694915</v>
      </c>
      <c r="F30" s="142">
        <v>246.868</v>
      </c>
      <c r="G30" s="143"/>
      <c r="H30" s="70">
        <f>H21+H23</f>
        <v>297.5151525423729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119.73656576949156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205.7363271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205.7363271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7</v>
      </c>
      <c r="G55" s="80"/>
      <c r="H55" s="108">
        <v>1.12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0.78</v>
      </c>
      <c r="G56" s="215"/>
      <c r="H56" s="216">
        <v>0.41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1.08</v>
      </c>
      <c r="G57" s="215"/>
      <c r="H57" s="216">
        <v>0.49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83</v>
      </c>
      <c r="F58" s="214">
        <v>0.2</v>
      </c>
      <c r="G58" s="215"/>
      <c r="H58" s="216">
        <v>1.041</v>
      </c>
    </row>
    <row r="59" spans="1:8" ht="10.5" customHeight="1">
      <c r="A59" s="213" t="s">
        <v>84</v>
      </c>
      <c r="B59" s="78"/>
      <c r="C59" s="79"/>
      <c r="D59" s="61" t="s">
        <v>85</v>
      </c>
      <c r="E59" s="61" t="s">
        <v>86</v>
      </c>
      <c r="F59" s="214">
        <v>5.5</v>
      </c>
      <c r="G59" s="215"/>
      <c r="H59" s="216">
        <v>3.011</v>
      </c>
    </row>
    <row r="60" spans="1:8" ht="10.5" customHeight="1">
      <c r="A60" s="213" t="s">
        <v>87</v>
      </c>
      <c r="B60" s="78"/>
      <c r="C60" s="79"/>
      <c r="D60" s="61" t="s">
        <v>85</v>
      </c>
      <c r="E60" s="61" t="s">
        <v>86</v>
      </c>
      <c r="F60" s="214">
        <v>42</v>
      </c>
      <c r="G60" s="215"/>
      <c r="H60" s="216">
        <v>44.488</v>
      </c>
    </row>
    <row r="61" spans="1:8" ht="10.5" customHeight="1">
      <c r="A61" s="213" t="s">
        <v>88</v>
      </c>
      <c r="B61" s="78"/>
      <c r="C61" s="79"/>
      <c r="D61" s="61" t="s">
        <v>85</v>
      </c>
      <c r="E61" s="61" t="s">
        <v>89</v>
      </c>
      <c r="F61" s="214">
        <v>1</v>
      </c>
      <c r="G61" s="215"/>
      <c r="H61" s="216">
        <v>0.273</v>
      </c>
    </row>
    <row r="62" spans="1:8" ht="10.5" customHeight="1">
      <c r="A62" s="213" t="s">
        <v>90</v>
      </c>
      <c r="B62" s="78"/>
      <c r="C62" s="79"/>
      <c r="D62" s="61" t="s">
        <v>74</v>
      </c>
      <c r="E62" s="61" t="s">
        <v>83</v>
      </c>
      <c r="F62" s="214">
        <v>24.5</v>
      </c>
      <c r="G62" s="215"/>
      <c r="H62" s="216">
        <v>4.201</v>
      </c>
    </row>
    <row r="63" spans="1:8" ht="10.5" customHeight="1">
      <c r="A63" s="213" t="s">
        <v>91</v>
      </c>
      <c r="B63" s="78"/>
      <c r="C63" s="79"/>
      <c r="D63" s="61" t="s">
        <v>85</v>
      </c>
      <c r="E63" s="61" t="s">
        <v>83</v>
      </c>
      <c r="F63" s="214">
        <v>37.86</v>
      </c>
      <c r="G63" s="215"/>
      <c r="H63" s="216">
        <v>6.121</v>
      </c>
    </row>
    <row r="64" spans="1:8" ht="10.5" customHeight="1">
      <c r="A64" s="213" t="s">
        <v>92</v>
      </c>
      <c r="B64" s="78"/>
      <c r="C64" s="79"/>
      <c r="D64" s="61" t="s">
        <v>93</v>
      </c>
      <c r="E64" s="61" t="s">
        <v>89</v>
      </c>
      <c r="F64" s="214">
        <v>1</v>
      </c>
      <c r="G64" s="215"/>
      <c r="H64" s="216">
        <v>1.077</v>
      </c>
    </row>
    <row r="65" spans="1:8" ht="10.5" customHeight="1">
      <c r="A65" s="213" t="s">
        <v>94</v>
      </c>
      <c r="B65" s="78"/>
      <c r="C65" s="79"/>
      <c r="D65" s="61" t="s">
        <v>95</v>
      </c>
      <c r="E65" s="61" t="s">
        <v>83</v>
      </c>
      <c r="F65" s="214">
        <v>94</v>
      </c>
      <c r="G65" s="215"/>
      <c r="H65" s="216">
        <v>9.492</v>
      </c>
    </row>
    <row r="66" spans="1:8" ht="10.5" customHeight="1">
      <c r="A66" s="213" t="s">
        <v>96</v>
      </c>
      <c r="B66" s="78"/>
      <c r="C66" s="79"/>
      <c r="D66" s="61" t="s">
        <v>97</v>
      </c>
      <c r="E66" s="61" t="s">
        <v>83</v>
      </c>
      <c r="F66" s="214">
        <v>225</v>
      </c>
      <c r="G66" s="215"/>
      <c r="H66" s="216">
        <v>8.145</v>
      </c>
    </row>
    <row r="67" spans="1:8" ht="10.5" customHeight="1">
      <c r="A67" s="213" t="s">
        <v>98</v>
      </c>
      <c r="B67" s="78"/>
      <c r="C67" s="79"/>
      <c r="D67" s="61" t="s">
        <v>74</v>
      </c>
      <c r="E67" s="61" t="s">
        <v>86</v>
      </c>
      <c r="F67" s="214">
        <v>9</v>
      </c>
      <c r="G67" s="215"/>
      <c r="H67" s="216">
        <v>4.341</v>
      </c>
    </row>
    <row r="68" spans="1:8" ht="9.75" customHeight="1">
      <c r="A68" s="160" t="s">
        <v>56</v>
      </c>
      <c r="B68" s="161"/>
      <c r="C68" s="162"/>
      <c r="D68" s="62"/>
      <c r="E68" s="62"/>
      <c r="F68" s="140"/>
      <c r="G68" s="141"/>
      <c r="H68" s="109">
        <f>SUM(H55:H67)</f>
        <v>84.21</v>
      </c>
    </row>
    <row r="69" spans="1:8" ht="37.5" customHeight="1" thickBot="1">
      <c r="A69" s="185" t="s">
        <v>65</v>
      </c>
      <c r="B69" s="185"/>
      <c r="C69" s="185"/>
      <c r="D69" s="185"/>
      <c r="E69" s="185"/>
      <c r="F69" s="185"/>
      <c r="G69" s="185"/>
      <c r="H69" s="185"/>
    </row>
    <row r="70" spans="1:8" ht="27.75" customHeight="1" thickBot="1">
      <c r="A70" s="134" t="s">
        <v>45</v>
      </c>
      <c r="B70" s="135"/>
      <c r="C70" s="144"/>
      <c r="D70" s="58" t="s">
        <v>44</v>
      </c>
      <c r="E70" s="59" t="s">
        <v>52</v>
      </c>
      <c r="F70" s="204" t="s">
        <v>43</v>
      </c>
      <c r="G70" s="144"/>
      <c r="H70" s="60" t="s">
        <v>53</v>
      </c>
    </row>
    <row r="71" spans="1:8" ht="10.5" customHeight="1">
      <c r="A71" s="110" t="s">
        <v>99</v>
      </c>
      <c r="B71" s="78"/>
      <c r="C71" s="79"/>
      <c r="D71" s="61" t="s">
        <v>74</v>
      </c>
      <c r="E71" s="61" t="s">
        <v>100</v>
      </c>
      <c r="F71" s="81">
        <v>1</v>
      </c>
      <c r="G71" s="80"/>
      <c r="H71" s="108">
        <v>190.751</v>
      </c>
    </row>
    <row r="72" spans="1:8" ht="9.75" customHeight="1">
      <c r="A72" s="160" t="s">
        <v>56</v>
      </c>
      <c r="B72" s="161"/>
      <c r="C72" s="162"/>
      <c r="D72" s="62"/>
      <c r="E72" s="62"/>
      <c r="F72" s="140"/>
      <c r="G72" s="141"/>
      <c r="H72" s="109">
        <f>SUM(H71:H71)</f>
        <v>190.751</v>
      </c>
    </row>
  </sheetData>
  <mergeCells count="67">
    <mergeCell ref="F22:G22"/>
    <mergeCell ref="A43:C43"/>
    <mergeCell ref="F70:G70"/>
    <mergeCell ref="F16:G16"/>
    <mergeCell ref="D36:E36"/>
    <mergeCell ref="F54:G54"/>
    <mergeCell ref="F18:G18"/>
    <mergeCell ref="F19:G19"/>
    <mergeCell ref="F20:G20"/>
    <mergeCell ref="F23:G23"/>
    <mergeCell ref="F21:G21"/>
    <mergeCell ref="A68:C68"/>
    <mergeCell ref="A69:H6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2:C72"/>
    <mergeCell ref="D41:E41"/>
    <mergeCell ref="D43:E43"/>
    <mergeCell ref="D42:E42"/>
    <mergeCell ref="D44:E44"/>
    <mergeCell ref="A44:C44"/>
    <mergeCell ref="A45:C45"/>
    <mergeCell ref="D45:E45"/>
    <mergeCell ref="A70:C7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2:G72"/>
    <mergeCell ref="F30:G30"/>
    <mergeCell ref="F68:G6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2014-03-12T04:28:58Z</dcterms:modified>
  <cp:category/>
  <cp:version/>
  <cp:contentType/>
  <cp:contentStatus/>
</cp:coreProperties>
</file>