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<sst xmlns="http://schemas.openxmlformats.org/spreadsheetml/2006/main" count="109" uniqueCount="95">
  <si>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</si>
  <si>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</si>
  <si>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</si>
  <si>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</si>
  <si>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</si>
  <si>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</si>
  <si>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</si>
  <si>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</si>
  <si>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</si>
  <si>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</si>
  <si>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</si>
  <si>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</si>
  <si>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</si>
  <si>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</si>
  <si>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</si>
  <si>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</si>
  <si>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</si>
  <si>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</si>
  <si>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</si>
  <si>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</si>
  <si>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</si>
  <si>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</si>
  <si>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</si>
  <si>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</si>
  <si>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</si>
  <si>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</si>
  <si>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</si>
  <si>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</si>
  <si>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</si>
  <si>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</si>
  <si>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</si>
  <si>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</si>
  <si>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</si>
  <si>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</si>
  <si>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</si>
  <si>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</si>
  <si>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</si>
  <si>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</si>
  <si>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</si>
  <si>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</si>
  <si>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</si>
  <si>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</si>
  <si>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</si>
  <si>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</si>
  <si>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</si>
  <si>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</si>
  <si>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</si>
  <si>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</si>
  <si>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</si>
  <si>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</si>
  <si>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</si>
  <si>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</si>
  <si>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</si>
  <si>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</si>
  <si>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</si>
  <si>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</si>
  <si>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</si>
  <si>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</si>
  <si>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</si>
  <si>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</si>
  <si>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</si>
  <si>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</si>
  <si>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</si>
  <si>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</si>
  <si>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</si>
  <si>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</si>
  <si>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</si>
  <si>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</si>
  <si>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</si>
  <si>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</si>
  <si>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</si>
  <si>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</si>
  <si>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3 корп 1  </t>
  </si>
  <si>
    <t>Ремонт электропроводки (+свет.,выключ.,розетка)</t>
  </si>
  <si>
    <t>Апрель</t>
  </si>
  <si>
    <t xml:space="preserve">м.        </t>
  </si>
  <si>
    <t>Ремонт мягкой кровли (кв.37)</t>
  </si>
  <si>
    <t>Май</t>
  </si>
  <si>
    <t xml:space="preserve">м2        </t>
  </si>
  <si>
    <t>Ремонт ХВС (ст.кв.41,45,49,53,57)</t>
  </si>
  <si>
    <t>Март</t>
  </si>
  <si>
    <t xml:space="preserve">м         </t>
  </si>
  <si>
    <t>Ремонт ЦО (кран ПП20-4шт.-1й подвал)</t>
  </si>
  <si>
    <t>Сентябрь</t>
  </si>
  <si>
    <t>Ремонт ЦО (1 подвал,кв.4)</t>
  </si>
  <si>
    <t>Ноябрь</t>
  </si>
  <si>
    <t>Ремонт ЦО (кв.68)</t>
  </si>
  <si>
    <t>Август</t>
  </si>
  <si>
    <t>Ремонт ЦО (кв.38,80)</t>
  </si>
  <si>
    <t>Октябрь</t>
  </si>
  <si>
    <t>Ремонт отмосток ()</t>
  </si>
  <si>
    <t>Июнь</t>
  </si>
  <si>
    <t>Установка узлов учета отопления ()</t>
  </si>
  <si>
    <t>Июль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</si>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</sst>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3538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42.5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779.11</v>
      </c>
      <c r="D15" s="27">
        <f>D16+D22</f>
        <v>759.53</v>
      </c>
      <c r="E15" s="27">
        <f>E16+E22</f>
        <v>807.7952919491527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691.82</v>
      </c>
      <c r="D16" s="43">
        <v>673.973</v>
      </c>
      <c r="E16" s="17">
        <f>C16*0.1525+E19+E21</f>
        <v>794.4835669491526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458.73800000000006</v>
      </c>
      <c r="D18" s="54"/>
      <c r="E18" s="52">
        <f>C18</f>
        <v>458.73800000000006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388.76101694915263</v>
      </c>
      <c r="D19" s="17"/>
      <c r="E19" s="17">
        <f>C19</f>
        <v>388.76101694915263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233.082</v>
      </c>
      <c r="D20" s="19"/>
      <c r="E20" s="83">
        <f>E16-E18</f>
        <v>335.7455669491526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121.975</v>
      </c>
      <c r="C21" s="18">
        <f>C20/1.18</f>
        <v>197.5271186440678</v>
      </c>
      <c r="D21" s="18"/>
      <c r="E21" s="46">
        <v>300.22</v>
      </c>
      <c r="F21" s="183"/>
      <c r="G21" s="184"/>
      <c r="H21" s="92">
        <f>B21+C21-E21</f>
        <v>19.282118644067737</v>
      </c>
      <c r="I21" s="2"/>
    </row>
    <row r="22" spans="1:9" ht="15" customHeight="1">
      <c r="A22" s="104" t="s">
        <v>4</v>
      </c>
      <c r="B22" s="57"/>
      <c r="C22" s="42">
        <v>87.29</v>
      </c>
      <c r="D22" s="44">
        <v>85.557</v>
      </c>
      <c r="E22" s="21">
        <f>C22*0.1525+E23</f>
        <v>13.311725000000001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-99.026</v>
      </c>
      <c r="C23" s="41">
        <f>C22/1.18</f>
        <v>73.97457627118645</v>
      </c>
      <c r="D23" s="18"/>
      <c r="E23" s="46">
        <v>0</v>
      </c>
      <c r="F23" s="183"/>
      <c r="G23" s="184"/>
      <c r="H23" s="92">
        <f>B23+C23-E23</f>
        <v>-25.051423728813546</v>
      </c>
      <c r="I23" s="2"/>
    </row>
    <row r="24" spans="1:9" ht="19.5" customHeight="1">
      <c r="A24" s="105" t="s">
        <v>5</v>
      </c>
      <c r="B24" s="29"/>
      <c r="C24" s="30">
        <f>SUM(C26:C29)</f>
        <v>1580.1730000000002</v>
      </c>
      <c r="D24" s="30">
        <f>SUM(D26:D29)</f>
        <v>1541.753</v>
      </c>
      <c r="E24" s="30">
        <f>SUM(E26:E29)</f>
        <v>1580.1730000000002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169.659</v>
      </c>
      <c r="D26" s="45">
        <v>167.211</v>
      </c>
      <c r="E26" s="11">
        <f>C26</f>
        <v>169.659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208.557</v>
      </c>
      <c r="D27" s="45">
        <v>205.548</v>
      </c>
      <c r="E27" s="11">
        <f>C27</f>
        <v>208.557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1201.957</v>
      </c>
      <c r="D28" s="65">
        <v>1168.994</v>
      </c>
      <c r="E28" s="54">
        <f>C28</f>
        <v>1201.957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22.948999999999998</v>
      </c>
      <c r="C30" s="71">
        <f>C24+C15</f>
        <v>2359.2830000000004</v>
      </c>
      <c r="D30" s="69">
        <f>D24+D15</f>
        <v>2301.283</v>
      </c>
      <c r="E30" s="69">
        <f>E24+E15</f>
        <v>2387.968291949153</v>
      </c>
      <c r="F30" s="142">
        <v>144.579</v>
      </c>
      <c r="G30" s="143"/>
      <c r="H30" s="70">
        <f>H21+H23</f>
        <v>-5.76930508474581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335.7455669491526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13.311725000000001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13.311725000000001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10</v>
      </c>
      <c r="G55" s="80"/>
      <c r="H55" s="108">
        <v>1.237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34.8</v>
      </c>
      <c r="G56" s="215"/>
      <c r="H56" s="216">
        <v>9.969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23</v>
      </c>
      <c r="G57" s="215"/>
      <c r="H57" s="216">
        <v>20.119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81</v>
      </c>
      <c r="F58" s="214">
        <v>1.6</v>
      </c>
      <c r="G58" s="215"/>
      <c r="H58" s="216">
        <v>2.851</v>
      </c>
    </row>
    <row r="59" spans="1:8" ht="10.5" customHeight="1">
      <c r="A59" s="213" t="s">
        <v>84</v>
      </c>
      <c r="B59" s="78"/>
      <c r="C59" s="79"/>
      <c r="D59" s="61" t="s">
        <v>85</v>
      </c>
      <c r="E59" s="61" t="s">
        <v>81</v>
      </c>
      <c r="F59" s="214">
        <v>3</v>
      </c>
      <c r="G59" s="215"/>
      <c r="H59" s="216">
        <v>3.147</v>
      </c>
    </row>
    <row r="60" spans="1:8" ht="10.5" customHeight="1">
      <c r="A60" s="213" t="s">
        <v>86</v>
      </c>
      <c r="B60" s="78"/>
      <c r="C60" s="79"/>
      <c r="D60" s="61" t="s">
        <v>87</v>
      </c>
      <c r="E60" s="61" t="s">
        <v>81</v>
      </c>
      <c r="F60" s="214">
        <v>2</v>
      </c>
      <c r="G60" s="215"/>
      <c r="H60" s="216">
        <v>1.221</v>
      </c>
    </row>
    <row r="61" spans="1:8" ht="10.5" customHeight="1">
      <c r="A61" s="213" t="s">
        <v>88</v>
      </c>
      <c r="B61" s="78"/>
      <c r="C61" s="79"/>
      <c r="D61" s="61" t="s">
        <v>89</v>
      </c>
      <c r="E61" s="61" t="s">
        <v>81</v>
      </c>
      <c r="F61" s="214">
        <v>6</v>
      </c>
      <c r="G61" s="215"/>
      <c r="H61" s="216">
        <v>4.543</v>
      </c>
    </row>
    <row r="62" spans="1:8" ht="10.5" customHeight="1">
      <c r="A62" s="213" t="s">
        <v>90</v>
      </c>
      <c r="B62" s="78"/>
      <c r="C62" s="79"/>
      <c r="D62" s="61" t="s">
        <v>91</v>
      </c>
      <c r="E62" s="61" t="s">
        <v>78</v>
      </c>
      <c r="F62" s="214">
        <v>96</v>
      </c>
      <c r="G62" s="215"/>
      <c r="H62" s="216">
        <v>58.19</v>
      </c>
    </row>
    <row r="63" spans="1:8" ht="10.5" customHeight="1">
      <c r="A63" s="213" t="s">
        <v>92</v>
      </c>
      <c r="B63" s="78"/>
      <c r="C63" s="79"/>
      <c r="D63" s="61" t="s">
        <v>93</v>
      </c>
      <c r="E63" s="61" t="s">
        <v>94</v>
      </c>
      <c r="F63" s="214">
        <v>1</v>
      </c>
      <c r="G63" s="215"/>
      <c r="H63" s="216">
        <v>198.943</v>
      </c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SUM(H55:H63)</f>
        <v>300.22</v>
      </c>
    </row>
    <row r="65" spans="1:8" ht="37.5" customHeight="1" thickBot="1">
      <c r="A65" s="185" t="s">
        <v>65</v>
      </c>
      <c r="B65" s="185"/>
      <c r="C65" s="185"/>
      <c r="D65" s="185"/>
      <c r="E65" s="185"/>
      <c r="F65" s="185"/>
      <c r="G65" s="185"/>
      <c r="H65" s="185"/>
    </row>
    <row r="66" spans="1:8" ht="27.75" customHeight="1" thickBot="1">
      <c r="A66" s="134" t="s">
        <v>45</v>
      </c>
      <c r="B66" s="135"/>
      <c r="C66" s="144"/>
      <c r="D66" s="58" t="s">
        <v>44</v>
      </c>
      <c r="E66" s="59" t="s">
        <v>52</v>
      </c>
      <c r="F66" s="204" t="s">
        <v>43</v>
      </c>
      <c r="G66" s="144"/>
      <c r="H66" s="60" t="s">
        <v>53</v>
      </c>
    </row>
    <row r="67" spans="1:8" ht="10.5" customHeight="1">
      <c r="A67" s="110"/>
      <c r="B67" s="78"/>
      <c r="C67" s="79"/>
      <c r="D67" s="61"/>
      <c r="E67" s="61"/>
      <c r="F67" s="81"/>
      <c r="G67" s="80"/>
      <c r="H67" s="108"/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2014-03-12T04:29:15Z</dcterms:modified>
  <cp:category/>
  <cp:version/>
  <cp:contentType/>
  <cp:contentStatus/>
</cp:coreProperties>
</file>