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<sst xmlns="http://schemas.openxmlformats.org/spreadsheetml/2006/main" count="121" uniqueCount="100">
  <si>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</si>
  <si>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</si>
  <si>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</si>
  <si>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</si>
  <si>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</si>
  <si>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</si>
  <si>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</si>
  <si>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</si>
  <si>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</si>
  <si>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</si>
  <si>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</si>
  <si>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</si>
  <si>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</si>
  <si>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</si>
  <si>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</si>
  <si>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</si>
  <si>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</si>
  <si>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</si>
  <si>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</si>
  <si>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</si>
  <si>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</si>
  <si>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</si>
  <si>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</si>
  <si>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</si>
  <si>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</si>
  <si>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</si>
  <si>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</si>
  <si>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</si>
  <si>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</si>
  <si>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</si>
  <si>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</si>
  <si>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</si>
  <si>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</si>
  <si>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</si>
  <si>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</si>
  <si>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</si>
  <si>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</si>
  <si>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</si>
  <si>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</si>
  <si>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</si>
  <si>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</si>
  <si>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</si>
  <si>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</si>
  <si>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</si>
  <si>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</si>
  <si>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</si>
  <si>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</si>
  <si>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</si>
  <si>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</si>
  <si>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</si>
  <si>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</si>
  <si>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</si>
  <si>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</si>
  <si>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</si>
  <si>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</si>
  <si>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</si>
  <si>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</si>
  <si>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</si>
  <si>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</si>
  <si>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</si>
  <si>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</si>
  <si>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</si>
  <si>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</si>
  <si>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</si>
  <si>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</si>
  <si>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</si>
  <si>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</si>
  <si>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</si>
  <si>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</si>
  <si>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</si>
  <si>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</si>
  <si>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</si>
  <si>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9 корп 3  </t>
  </si>
  <si>
    <t>Замена вентилей (1-й подвал)</t>
  </si>
  <si>
    <t>Август</t>
  </si>
  <si>
    <t xml:space="preserve">шт.       </t>
  </si>
  <si>
    <t>Остекление (2 под-д)</t>
  </si>
  <si>
    <t>Январь</t>
  </si>
  <si>
    <t xml:space="preserve">кв. м.    </t>
  </si>
  <si>
    <t>Ремонт мягкой кровли (кв.38,60)</t>
  </si>
  <si>
    <t>Июль</t>
  </si>
  <si>
    <t xml:space="preserve">м2        </t>
  </si>
  <si>
    <t>Ремонт ХВС (ст.кв.62,66)</t>
  </si>
  <si>
    <t>Ноябрь</t>
  </si>
  <si>
    <t xml:space="preserve">м         </t>
  </si>
  <si>
    <t>Ремонт козырьков (вход в подъезд-4 шт.)</t>
  </si>
  <si>
    <t>Установка малых форм (лавочки)</t>
  </si>
  <si>
    <t>Май</t>
  </si>
  <si>
    <t xml:space="preserve">шт        </t>
  </si>
  <si>
    <t>Ремонт ЦО (ст.кв.52+кран с нос.6шт.)</t>
  </si>
  <si>
    <t>Сентябрь</t>
  </si>
  <si>
    <t>Ремонт ЦО (кв.46,3-й подвал)</t>
  </si>
  <si>
    <t>Ремонт щитов (кв.4)</t>
  </si>
  <si>
    <t>Ремонт щитов (кв.43)</t>
  </si>
  <si>
    <t>Декабрь</t>
  </si>
  <si>
    <t>Электромонтажные работы (патрон)</t>
  </si>
  <si>
    <t>Март</t>
  </si>
  <si>
    <t>Прочие общестроительные работы (зад.отв.в плите перекр.кв.61)</t>
  </si>
  <si>
    <t>Февраль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</si>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</sst>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3527.1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278.6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771.855</v>
      </c>
      <c r="D15" s="27">
        <f>D16+D22</f>
        <v>763.758</v>
      </c>
      <c r="E15" s="27">
        <f>E16+E22</f>
        <v>786.3030569915254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689.689</v>
      </c>
      <c r="D16" s="43">
        <v>684.191</v>
      </c>
      <c r="E16" s="17">
        <f>C16*0.1525+E19+E21</f>
        <v>589.0687419915254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457.32099999999997</v>
      </c>
      <c r="D18" s="54"/>
      <c r="E18" s="52">
        <f>C18</f>
        <v>457.32099999999997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387.5601694915254</v>
      </c>
      <c r="D19" s="17"/>
      <c r="E19" s="17">
        <f>C19</f>
        <v>387.5601694915254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232.368</v>
      </c>
      <c r="D20" s="19"/>
      <c r="E20" s="83">
        <f>E16-E18</f>
        <v>131.7477419915254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-0.675</v>
      </c>
      <c r="C21" s="18">
        <f>C20/1.18</f>
        <v>196.9220338983051</v>
      </c>
      <c r="D21" s="18"/>
      <c r="E21" s="46">
        <v>96.331</v>
      </c>
      <c r="F21" s="183"/>
      <c r="G21" s="184"/>
      <c r="H21" s="92">
        <f>B21+C21-E21</f>
        <v>99.91603389830509</v>
      </c>
      <c r="I21" s="2"/>
    </row>
    <row r="22" spans="1:9" ht="15" customHeight="1">
      <c r="A22" s="104" t="s">
        <v>4</v>
      </c>
      <c r="B22" s="57"/>
      <c r="C22" s="42">
        <v>82.166</v>
      </c>
      <c r="D22" s="44">
        <v>79.567</v>
      </c>
      <c r="E22" s="21">
        <f>C22*0.1525+E23</f>
        <v>197.234315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213.548</v>
      </c>
      <c r="C23" s="41">
        <f>C22/1.18</f>
        <v>69.63220338983051</v>
      </c>
      <c r="D23" s="18"/>
      <c r="E23" s="46">
        <v>184.704</v>
      </c>
      <c r="F23" s="183"/>
      <c r="G23" s="184"/>
      <c r="H23" s="92">
        <f>B23+C23-E23</f>
        <v>98.47620338983052</v>
      </c>
      <c r="I23" s="2"/>
    </row>
    <row r="24" spans="1:9" ht="19.5" customHeight="1">
      <c r="A24" s="105" t="s">
        <v>5</v>
      </c>
      <c r="B24" s="29"/>
      <c r="C24" s="30">
        <f>SUM(C26:C29)</f>
        <v>1655.591</v>
      </c>
      <c r="D24" s="30">
        <f>SUM(D26:D29)</f>
        <v>1648.6260000000002</v>
      </c>
      <c r="E24" s="30">
        <f>SUM(E26:E29)</f>
        <v>1655.591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205.15</v>
      </c>
      <c r="D26" s="45">
        <v>207.318</v>
      </c>
      <c r="E26" s="11">
        <f>C26</f>
        <v>205.15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252.188</v>
      </c>
      <c r="D27" s="45">
        <v>254.85</v>
      </c>
      <c r="E27" s="11">
        <f>C27</f>
        <v>252.188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1198.253</v>
      </c>
      <c r="D28" s="65">
        <v>1186.458</v>
      </c>
      <c r="E28" s="54">
        <f>C28</f>
        <v>1198.253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212.873</v>
      </c>
      <c r="C30" s="71">
        <f>C24+C15</f>
        <v>2427.446</v>
      </c>
      <c r="D30" s="69">
        <f>D24+D15</f>
        <v>2412.384</v>
      </c>
      <c r="E30" s="69">
        <f>E24+E15</f>
        <v>2441.8940569915253</v>
      </c>
      <c r="F30" s="142">
        <v>323.983</v>
      </c>
      <c r="G30" s="143"/>
      <c r="H30" s="70">
        <f>H21+H23</f>
        <v>198.39223728813562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131.7477419915254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197.234315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197.234315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2.685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0.35</v>
      </c>
      <c r="G56" s="215"/>
      <c r="H56" s="216">
        <v>0.161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43.1</v>
      </c>
      <c r="G57" s="215"/>
      <c r="H57" s="216">
        <v>12.364</v>
      </c>
    </row>
    <row r="58" spans="1:8" ht="10.5" customHeight="1">
      <c r="A58" s="213" t="s">
        <v>82</v>
      </c>
      <c r="B58" s="78"/>
      <c r="C58" s="79"/>
      <c r="D58" s="61" t="s">
        <v>83</v>
      </c>
      <c r="E58" s="61" t="s">
        <v>84</v>
      </c>
      <c r="F58" s="214">
        <v>9</v>
      </c>
      <c r="G58" s="215"/>
      <c r="H58" s="216">
        <v>2.68</v>
      </c>
    </row>
    <row r="59" spans="1:8" ht="10.5" customHeight="1">
      <c r="A59" s="213" t="s">
        <v>85</v>
      </c>
      <c r="B59" s="78"/>
      <c r="C59" s="79"/>
      <c r="D59" s="61" t="s">
        <v>83</v>
      </c>
      <c r="E59" s="61" t="s">
        <v>81</v>
      </c>
      <c r="F59" s="214">
        <v>13.6</v>
      </c>
      <c r="G59" s="215"/>
      <c r="H59" s="216">
        <v>45.272</v>
      </c>
    </row>
    <row r="60" spans="1:8" ht="10.5" customHeight="1">
      <c r="A60" s="213" t="s">
        <v>86</v>
      </c>
      <c r="B60" s="78"/>
      <c r="C60" s="79"/>
      <c r="D60" s="61" t="s">
        <v>87</v>
      </c>
      <c r="E60" s="61" t="s">
        <v>88</v>
      </c>
      <c r="F60" s="214">
        <v>6</v>
      </c>
      <c r="G60" s="215"/>
      <c r="H60" s="216">
        <v>26.225</v>
      </c>
    </row>
    <row r="61" spans="1:8" ht="10.5" customHeight="1">
      <c r="A61" s="213" t="s">
        <v>89</v>
      </c>
      <c r="B61" s="78"/>
      <c r="C61" s="79"/>
      <c r="D61" s="61" t="s">
        <v>90</v>
      </c>
      <c r="E61" s="61" t="s">
        <v>84</v>
      </c>
      <c r="F61" s="214">
        <v>2.8</v>
      </c>
      <c r="G61" s="215"/>
      <c r="H61" s="216">
        <v>3.754</v>
      </c>
    </row>
    <row r="62" spans="1:8" ht="10.5" customHeight="1">
      <c r="A62" s="213" t="s">
        <v>91</v>
      </c>
      <c r="B62" s="78"/>
      <c r="C62" s="79"/>
      <c r="D62" s="61" t="s">
        <v>77</v>
      </c>
      <c r="E62" s="61" t="s">
        <v>84</v>
      </c>
      <c r="F62" s="214">
        <v>1.5</v>
      </c>
      <c r="G62" s="215"/>
      <c r="H62" s="216">
        <v>1.238</v>
      </c>
    </row>
    <row r="63" spans="1:8" ht="10.5" customHeight="1">
      <c r="A63" s="213" t="s">
        <v>92</v>
      </c>
      <c r="B63" s="78"/>
      <c r="C63" s="79"/>
      <c r="D63" s="61" t="s">
        <v>83</v>
      </c>
      <c r="E63" s="61" t="s">
        <v>88</v>
      </c>
      <c r="F63" s="214">
        <v>1</v>
      </c>
      <c r="G63" s="215"/>
      <c r="H63" s="216">
        <v>0.879</v>
      </c>
    </row>
    <row r="64" spans="1:8" ht="10.5" customHeight="1">
      <c r="A64" s="213" t="s">
        <v>93</v>
      </c>
      <c r="B64" s="78"/>
      <c r="C64" s="79"/>
      <c r="D64" s="61" t="s">
        <v>94</v>
      </c>
      <c r="E64" s="61" t="s">
        <v>88</v>
      </c>
      <c r="F64" s="214">
        <v>1</v>
      </c>
      <c r="G64" s="215"/>
      <c r="H64" s="216">
        <v>0.769</v>
      </c>
    </row>
    <row r="65" spans="1:8" ht="10.5" customHeight="1">
      <c r="A65" s="213" t="s">
        <v>95</v>
      </c>
      <c r="B65" s="78"/>
      <c r="C65" s="79"/>
      <c r="D65" s="61" t="s">
        <v>96</v>
      </c>
      <c r="E65" s="61" t="s">
        <v>88</v>
      </c>
      <c r="F65" s="214">
        <v>1</v>
      </c>
      <c r="G65" s="215"/>
      <c r="H65" s="216">
        <v>0.054</v>
      </c>
    </row>
    <row r="66" spans="1:8" ht="10.5" customHeight="1">
      <c r="A66" s="213" t="s">
        <v>97</v>
      </c>
      <c r="B66" s="78"/>
      <c r="C66" s="79"/>
      <c r="D66" s="61" t="s">
        <v>98</v>
      </c>
      <c r="E66" s="61" t="s">
        <v>88</v>
      </c>
      <c r="F66" s="214">
        <v>4</v>
      </c>
      <c r="G66" s="215"/>
      <c r="H66" s="216">
        <v>0.25</v>
      </c>
    </row>
    <row r="67" spans="1:8" ht="9.75" customHeight="1">
      <c r="A67" s="160" t="s">
        <v>56</v>
      </c>
      <c r="B67" s="161"/>
      <c r="C67" s="162"/>
      <c r="D67" s="62"/>
      <c r="E67" s="62"/>
      <c r="F67" s="140"/>
      <c r="G67" s="141"/>
      <c r="H67" s="109">
        <f>SUM(H55:H66)</f>
        <v>96.33100000000002</v>
      </c>
    </row>
    <row r="68" spans="1:8" ht="37.5" customHeight="1" thickBot="1">
      <c r="A68" s="185" t="s">
        <v>65</v>
      </c>
      <c r="B68" s="185"/>
      <c r="C68" s="185"/>
      <c r="D68" s="185"/>
      <c r="E68" s="185"/>
      <c r="F68" s="185"/>
      <c r="G68" s="185"/>
      <c r="H68" s="185"/>
    </row>
    <row r="69" spans="1:8" ht="27.75" customHeight="1" thickBot="1">
      <c r="A69" s="134" t="s">
        <v>45</v>
      </c>
      <c r="B69" s="135"/>
      <c r="C69" s="144"/>
      <c r="D69" s="58" t="s">
        <v>44</v>
      </c>
      <c r="E69" s="59" t="s">
        <v>52</v>
      </c>
      <c r="F69" s="204" t="s">
        <v>43</v>
      </c>
      <c r="G69" s="144"/>
      <c r="H69" s="60" t="s">
        <v>53</v>
      </c>
    </row>
    <row r="70" spans="1:8" ht="10.5" customHeight="1">
      <c r="A70" s="110" t="s">
        <v>99</v>
      </c>
      <c r="B70" s="78"/>
      <c r="C70" s="79"/>
      <c r="D70" s="61" t="s">
        <v>90</v>
      </c>
      <c r="E70" s="61" t="s">
        <v>75</v>
      </c>
      <c r="F70" s="81">
        <v>1</v>
      </c>
      <c r="G70" s="80"/>
      <c r="H70" s="108">
        <v>184.704</v>
      </c>
    </row>
    <row r="71" spans="1:8" ht="9.75" customHeight="1">
      <c r="A71" s="160" t="s">
        <v>56</v>
      </c>
      <c r="B71" s="161"/>
      <c r="C71" s="162"/>
      <c r="D71" s="62"/>
      <c r="E71" s="62"/>
      <c r="F71" s="140"/>
      <c r="G71" s="141"/>
      <c r="H71" s="109">
        <f>SUM(H70:H70)</f>
        <v>184.704</v>
      </c>
    </row>
  </sheetData>
  <mergeCells count="67"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1:C71"/>
    <mergeCell ref="D41:E41"/>
    <mergeCell ref="D43:E43"/>
    <mergeCell ref="D42:E42"/>
    <mergeCell ref="D44:E44"/>
    <mergeCell ref="A44:C44"/>
    <mergeCell ref="A45:C45"/>
    <mergeCell ref="D45:E45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1:G71"/>
    <mergeCell ref="F30:G30"/>
    <mergeCell ref="F67:G6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2014-03-12T04:29:24Z</dcterms:modified>
  <cp:category/>
  <cp:version/>
  <cp:contentType/>
  <cp:contentStatus/>
</cp:coreProperties>
</file>