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'Лист1'!$A$1:$H$64</definedName>
  </definedNames>
  <calcPr fullCalcOnLoad="1"/>
</workbook>
</file>

<file path=xl/sharedStrings.xml><?xml version="1.0" encoding="utf-8"?>
<sst xmlns="http://schemas.openxmlformats.org/spreadsheetml/2006/main" count="97" uniqueCount="85">
  <si>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</si>
  <si>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</si>
  <si>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</si>
  <si>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</si>
  <si>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</si>
  <si>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</si>
  <si>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</si>
  <si>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</si>
  <si>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</si>
  <si>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</si>
  <si>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</si>
  <si>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</si>
  <si>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</si>
  <si>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</si>
  <si>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</si>
  <si>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</si>
  <si>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</si>
  <si>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</si>
  <si>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</si>
  <si>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</si>
  <si>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</si>
  <si>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</si>
  <si>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</si>
  <si>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</si>
  <si>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</si>
  <si>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</si>
  <si>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</si>
  <si>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</si>
  <si>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</si>
  <si>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</si>
  <si>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</si>
  <si>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</si>
  <si>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</si>
  <si>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</si>
  <si>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</si>
  <si>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</si>
  <si>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</si>
  <si>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</si>
  <si>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</si>
  <si>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</si>
  <si>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</si>
  <si>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</si>
  <si>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</si>
  <si>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</si>
  <si>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</si>
  <si>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</si>
  <si>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</si>
  <si>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</si>
  <si>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</si>
  <si>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</si>
  <si>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</si>
  <si>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</si>
  <si>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</si>
  <si>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</si>
  <si>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</si>
  <si>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</si>
  <si>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</si>
  <si>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</si>
  <si>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</si>
  <si>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</si>
  <si>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</si>
  <si>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</si>
  <si>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</si>
  <si>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</si>
  <si>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</si>
  <si>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</si>
  <si>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</si>
  <si>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</si>
  <si>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</si>
  <si>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</si>
  <si>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</si>
  <si>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</si>
  <si>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КИРОВА д 47</t>
  </si>
  <si>
    <t>Ремонт мягкой кровли (лоджии кв.13,15+примык.-5,8м/п)</t>
  </si>
  <si>
    <t>Октябрь</t>
  </si>
  <si>
    <t xml:space="preserve">м2        </t>
  </si>
  <si>
    <t>Замена светильников (подъезды)</t>
  </si>
  <si>
    <t>Декабрь</t>
  </si>
  <si>
    <t xml:space="preserve">шт        </t>
  </si>
  <si>
    <t>Ремонт ЦО (+кран д=25-1шт,д=20мм-3шт)</t>
  </si>
  <si>
    <t xml:space="preserve">м         </t>
  </si>
  <si>
    <t>Ремонт щитов (кв.36)</t>
  </si>
  <si>
    <t>Март</t>
  </si>
  <si>
    <t>Установка узлов учёта электричества ()</t>
  </si>
  <si>
    <t xml:space="preserve">шт.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</si>
</sst>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2171.9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0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486.026</v>
      </c>
      <c r="D15" s="27">
        <f>D16+D22</f>
        <v>491.007</v>
      </c>
      <c r="E15" s="27">
        <f>E16+E22</f>
        <v>365.6751175423729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424.694</v>
      </c>
      <c r="D16" s="43">
        <v>429.218</v>
      </c>
      <c r="E16" s="17">
        <f>C16*0.1525+E19+E21</f>
        <v>356.3219875423729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281.606</v>
      </c>
      <c r="D18" s="54"/>
      <c r="E18" s="52">
        <f>C18</f>
        <v>281.606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238.6491525423729</v>
      </c>
      <c r="D19" s="17"/>
      <c r="E19" s="17">
        <f>C19</f>
        <v>238.6491525423729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143.088</v>
      </c>
      <c r="D20" s="19"/>
      <c r="E20" s="83">
        <f>E16-E18</f>
        <v>74.71598754237289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131.827</v>
      </c>
      <c r="C21" s="18">
        <f>C20/1.18</f>
        <v>121.26101694915255</v>
      </c>
      <c r="D21" s="18"/>
      <c r="E21" s="46">
        <v>52.907</v>
      </c>
      <c r="F21" s="183"/>
      <c r="G21" s="184"/>
      <c r="H21" s="92">
        <f>B21+C21-E21</f>
        <v>200.18101694915254</v>
      </c>
      <c r="I21" s="2"/>
    </row>
    <row r="22" spans="1:9" ht="15" customHeight="1">
      <c r="A22" s="104" t="s">
        <v>4</v>
      </c>
      <c r="B22" s="57"/>
      <c r="C22" s="42">
        <v>61.332</v>
      </c>
      <c r="D22" s="44">
        <v>61.789</v>
      </c>
      <c r="E22" s="21">
        <f>C22*0.1525+E23</f>
        <v>9.35313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163.445</v>
      </c>
      <c r="C23" s="41">
        <f>C22/1.18</f>
        <v>51.976271186440684</v>
      </c>
      <c r="D23" s="18"/>
      <c r="E23" s="46">
        <v>0</v>
      </c>
      <c r="F23" s="183"/>
      <c r="G23" s="184"/>
      <c r="H23" s="92">
        <f>B23+C23-E23</f>
        <v>215.42127118644066</v>
      </c>
      <c r="I23" s="2"/>
    </row>
    <row r="24" spans="1:9" ht="19.5" customHeight="1">
      <c r="A24" s="105" t="s">
        <v>5</v>
      </c>
      <c r="B24" s="29"/>
      <c r="C24" s="30">
        <f>SUM(C26:C29)</f>
        <v>958.4979999999999</v>
      </c>
      <c r="D24" s="30">
        <f>SUM(D26:D29)</f>
        <v>965.047</v>
      </c>
      <c r="E24" s="30">
        <f>SUM(E26:E29)</f>
        <v>958.4979999999999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98.976</v>
      </c>
      <c r="D26" s="45">
        <v>99.147</v>
      </c>
      <c r="E26" s="11">
        <f>C26</f>
        <v>98.976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121.669</v>
      </c>
      <c r="D27" s="45">
        <v>121.878</v>
      </c>
      <c r="E27" s="11">
        <f>C27</f>
        <v>121.669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737.853</v>
      </c>
      <c r="D28" s="65">
        <v>744.022</v>
      </c>
      <c r="E28" s="54">
        <f>C28</f>
        <v>737.853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295.272</v>
      </c>
      <c r="C30" s="71">
        <f>C24+C15</f>
        <v>1444.524</v>
      </c>
      <c r="D30" s="69">
        <f>D24+D15</f>
        <v>1456.054</v>
      </c>
      <c r="E30" s="69">
        <f>E24+E15</f>
        <v>1324.173117542373</v>
      </c>
      <c r="F30" s="142">
        <v>19.096</v>
      </c>
      <c r="G30" s="143"/>
      <c r="H30" s="70">
        <f>H21+H23</f>
        <v>415.6022881355932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74.71598754237289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9.35313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9.35313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7</v>
      </c>
      <c r="G55" s="80"/>
      <c r="H55" s="108">
        <v>8.245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18</v>
      </c>
      <c r="G56" s="215"/>
      <c r="H56" s="216">
        <v>31.291</v>
      </c>
    </row>
    <row r="57" spans="1:8" ht="10.5" customHeight="1">
      <c r="A57" s="213" t="s">
        <v>79</v>
      </c>
      <c r="B57" s="78"/>
      <c r="C57" s="79"/>
      <c r="D57" s="61" t="s">
        <v>74</v>
      </c>
      <c r="E57" s="61" t="s">
        <v>80</v>
      </c>
      <c r="F57" s="214">
        <v>0.5</v>
      </c>
      <c r="G57" s="215"/>
      <c r="H57" s="216">
        <v>0.51</v>
      </c>
    </row>
    <row r="58" spans="1:8" ht="10.5" customHeight="1">
      <c r="A58" s="213" t="s">
        <v>81</v>
      </c>
      <c r="B58" s="78"/>
      <c r="C58" s="79"/>
      <c r="D58" s="61" t="s">
        <v>82</v>
      </c>
      <c r="E58" s="61" t="s">
        <v>78</v>
      </c>
      <c r="F58" s="214">
        <v>1</v>
      </c>
      <c r="G58" s="215"/>
      <c r="H58" s="216">
        <v>0.706</v>
      </c>
    </row>
    <row r="59" spans="1:8" ht="10.5" customHeight="1">
      <c r="A59" s="213" t="s">
        <v>83</v>
      </c>
      <c r="B59" s="78"/>
      <c r="C59" s="79"/>
      <c r="D59" s="61" t="s">
        <v>77</v>
      </c>
      <c r="E59" s="61" t="s">
        <v>84</v>
      </c>
      <c r="F59" s="214">
        <v>1</v>
      </c>
      <c r="G59" s="215"/>
      <c r="H59" s="216">
        <v>12.155</v>
      </c>
    </row>
    <row r="60" spans="1:8" ht="9.75" customHeight="1">
      <c r="A60" s="160" t="s">
        <v>56</v>
      </c>
      <c r="B60" s="161"/>
      <c r="C60" s="162"/>
      <c r="D60" s="62"/>
      <c r="E60" s="62"/>
      <c r="F60" s="140"/>
      <c r="G60" s="141"/>
      <c r="H60" s="109">
        <f>SUM(H55:H59)</f>
        <v>52.907000000000004</v>
      </c>
    </row>
    <row r="61" spans="1:8" ht="37.5" customHeight="1" thickBot="1">
      <c r="A61" s="185" t="s">
        <v>65</v>
      </c>
      <c r="B61" s="185"/>
      <c r="C61" s="185"/>
      <c r="D61" s="185"/>
      <c r="E61" s="185"/>
      <c r="F61" s="185"/>
      <c r="G61" s="185"/>
      <c r="H61" s="185"/>
    </row>
    <row r="62" spans="1:8" ht="27.75" customHeight="1" thickBot="1">
      <c r="A62" s="134" t="s">
        <v>45</v>
      </c>
      <c r="B62" s="135"/>
      <c r="C62" s="144"/>
      <c r="D62" s="58" t="s">
        <v>44</v>
      </c>
      <c r="E62" s="59" t="s">
        <v>52</v>
      </c>
      <c r="F62" s="204" t="s">
        <v>43</v>
      </c>
      <c r="G62" s="144"/>
      <c r="H62" s="60" t="s">
        <v>53</v>
      </c>
    </row>
    <row r="63" spans="1:8" ht="10.5" customHeight="1">
      <c r="A63" s="110"/>
      <c r="B63" s="78"/>
      <c r="C63" s="79"/>
      <c r="D63" s="61"/>
      <c r="E63" s="61"/>
      <c r="F63" s="81"/>
      <c r="G63" s="80"/>
      <c r="H63" s="108"/>
    </row>
    <row r="64" spans="1:8" ht="9.75" customHeight="1">
      <c r="A64" s="160" t="s">
        <v>56</v>
      </c>
      <c r="B64" s="161"/>
      <c r="C64" s="162"/>
      <c r="D64" s="62"/>
      <c r="E64" s="62"/>
      <c r="F64" s="140"/>
      <c r="G64" s="141"/>
      <c r="H64" s="109">
        <f>SUM(H63:H63)</f>
        <v>0</v>
      </c>
    </row>
  </sheetData>
  <mergeCells count="67">
    <mergeCell ref="F22:G22"/>
    <mergeCell ref="A43:C43"/>
    <mergeCell ref="F62:G62"/>
    <mergeCell ref="F16:G16"/>
    <mergeCell ref="D36:E36"/>
    <mergeCell ref="F54:G54"/>
    <mergeCell ref="F18:G18"/>
    <mergeCell ref="F19:G19"/>
    <mergeCell ref="F20:G20"/>
    <mergeCell ref="F23:G23"/>
    <mergeCell ref="F21:G21"/>
    <mergeCell ref="A60:C60"/>
    <mergeCell ref="A61:H61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4:C64"/>
    <mergeCell ref="D41:E41"/>
    <mergeCell ref="D43:E43"/>
    <mergeCell ref="D42:E42"/>
    <mergeCell ref="D44:E44"/>
    <mergeCell ref="A44:C44"/>
    <mergeCell ref="A45:C45"/>
    <mergeCell ref="D45:E45"/>
    <mergeCell ref="A62:C62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4:G64"/>
    <mergeCell ref="F30:G30"/>
    <mergeCell ref="F60:G60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2014-03-12T04:29:06Z</dcterms:modified>
  <cp:category/>
  <cp:version/>
  <cp:contentType/>
  <cp:contentStatus/>
</cp:coreProperties>
</file>