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<sst xmlns="http://schemas.openxmlformats.org/spreadsheetml/2006/main" count="91" uniqueCount="82">
  <si>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</si>
  <si>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</si>
  <si>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</si>
  <si>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</si>
  <si>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</si>
  <si>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</si>
  <si>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</si>
  <si>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</si>
  <si>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</si>
  <si>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</si>
  <si>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</si>
  <si>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</si>
  <si>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</si>
  <si>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</si>
  <si>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</si>
  <si>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</si>
  <si>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</si>
  <si>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</si>
  <si>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</si>
  <si>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</si>
  <si>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</si>
  <si>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</si>
  <si>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</si>
  <si>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</si>
  <si>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</si>
  <si>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</si>
  <si>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</si>
  <si>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</si>
  <si>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</si>
  <si>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</si>
  <si>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</si>
  <si>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</si>
  <si>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</si>
  <si>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</si>
  <si>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</si>
  <si>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</si>
  <si>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</si>
  <si>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</si>
  <si>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</si>
  <si>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</si>
  <si>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</si>
  <si>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</si>
  <si>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</si>
  <si>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</si>
  <si>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</si>
  <si>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</si>
  <si>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</si>
  <si>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</si>
  <si>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</si>
  <si>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</si>
  <si>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</si>
  <si>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</si>
  <si>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</si>
  <si>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</si>
  <si>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</si>
  <si>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</si>
  <si>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</si>
  <si>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</si>
  <si>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</si>
  <si>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</si>
  <si>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</si>
  <si>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</si>
  <si>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</si>
  <si>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</si>
  <si>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</si>
  <si>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</si>
  <si>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</si>
  <si>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</si>
  <si>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</si>
  <si>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</si>
  <si>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</si>
  <si>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</si>
  <si>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ЛЕНИНА д 101</t>
  </si>
  <si>
    <t>Ремонт металлической кровли (вход в подвал п.1,3-профиль)</t>
  </si>
  <si>
    <t>Апрель</t>
  </si>
  <si>
    <t xml:space="preserve">м2        </t>
  </si>
  <si>
    <t>Ремонт ХВС (кв.6)</t>
  </si>
  <si>
    <t>Январь</t>
  </si>
  <si>
    <t xml:space="preserve">м         </t>
  </si>
  <si>
    <t>Ремонт щитов (кв.11)</t>
  </si>
  <si>
    <t>Декабрь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</si>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</sst>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883.6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39.4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196.839</v>
      </c>
      <c r="D15" s="27">
        <f>D16+D22</f>
        <v>196.777</v>
      </c>
      <c r="E15" s="27">
        <f>E16+E22</f>
        <v>148.5086254661017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172.779</v>
      </c>
      <c r="D16" s="43">
        <v>172.796</v>
      </c>
      <c r="E16" s="17">
        <f>C16*0.1525+E19+E21</f>
        <v>144.8394754661017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114.567</v>
      </c>
      <c r="D18" s="54"/>
      <c r="E18" s="52">
        <f>C18</f>
        <v>114.567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97.0906779661017</v>
      </c>
      <c r="D19" s="17"/>
      <c r="E19" s="17">
        <f>C19</f>
        <v>97.0906779661017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58.212</v>
      </c>
      <c r="D20" s="19"/>
      <c r="E20" s="83">
        <f>E16-E18</f>
        <v>30.27247546610171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-42.608</v>
      </c>
      <c r="C21" s="18">
        <f>C20/1.18</f>
        <v>49.33220338983051</v>
      </c>
      <c r="D21" s="18"/>
      <c r="E21" s="46">
        <v>21.4</v>
      </c>
      <c r="F21" s="183"/>
      <c r="G21" s="184"/>
      <c r="H21" s="92">
        <f>B21+C21-E21</f>
        <v>-14.675796610169485</v>
      </c>
      <c r="I21" s="2"/>
    </row>
    <row r="22" spans="1:9" ht="15" customHeight="1">
      <c r="A22" s="104" t="s">
        <v>4</v>
      </c>
      <c r="B22" s="57"/>
      <c r="C22" s="42">
        <v>24.06</v>
      </c>
      <c r="D22" s="44">
        <v>23.981</v>
      </c>
      <c r="E22" s="21">
        <f>C22*0.1525+E23</f>
        <v>3.6691499999999997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62.176</v>
      </c>
      <c r="C23" s="41">
        <f>C22/1.18</f>
        <v>20.389830508474578</v>
      </c>
      <c r="D23" s="18"/>
      <c r="E23" s="46">
        <v>0</v>
      </c>
      <c r="F23" s="183"/>
      <c r="G23" s="184"/>
      <c r="H23" s="92">
        <f>B23+C23-E23</f>
        <v>82.56583050847458</v>
      </c>
      <c r="I23" s="2"/>
    </row>
    <row r="24" spans="1:9" ht="19.5" customHeight="1">
      <c r="A24" s="105" t="s">
        <v>5</v>
      </c>
      <c r="B24" s="29"/>
      <c r="C24" s="30">
        <f>SUM(C26:C29)</f>
        <v>418.077</v>
      </c>
      <c r="D24" s="30">
        <f>SUM(D26:D29)</f>
        <v>418.509</v>
      </c>
      <c r="E24" s="30">
        <f>SUM(E26:E29)</f>
        <v>418.077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52.481</v>
      </c>
      <c r="D26" s="45">
        <v>52.975</v>
      </c>
      <c r="E26" s="11">
        <f>C26</f>
        <v>52.481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64.513</v>
      </c>
      <c r="D27" s="45">
        <v>65.12</v>
      </c>
      <c r="E27" s="11">
        <f>C27</f>
        <v>64.513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301.083</v>
      </c>
      <c r="D28" s="65">
        <v>300.414</v>
      </c>
      <c r="E28" s="54">
        <f>C28</f>
        <v>301.083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19.568000000000005</v>
      </c>
      <c r="C30" s="71">
        <f>C24+C15</f>
        <v>614.9159999999999</v>
      </c>
      <c r="D30" s="69">
        <f>D24+D15</f>
        <v>615.2860000000001</v>
      </c>
      <c r="E30" s="69">
        <f>E24+E15</f>
        <v>566.5856254661016</v>
      </c>
      <c r="F30" s="142">
        <v>17.281</v>
      </c>
      <c r="G30" s="143"/>
      <c r="H30" s="70">
        <f>H21+H23</f>
        <v>67.89003389830509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30.27247546610171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3.6691499999999997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3.6691499999999997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21.4</v>
      </c>
      <c r="G55" s="80"/>
      <c r="H55" s="108">
        <v>20.435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0.5</v>
      </c>
      <c r="G56" s="215"/>
      <c r="H56" s="216">
        <v>0.167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1</v>
      </c>
      <c r="G57" s="215"/>
      <c r="H57" s="216">
        <v>0.798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21.4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2014-03-12T04:29:38Z</dcterms:modified>
  <cp:category/>
  <cp:version/>
  <cp:contentType/>
  <cp:contentStatus/>
</cp:coreProperties>
</file>