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'Лист1'!$A$1:$H$64</definedName>
  </definedNames>
  <calcPr fullCalcOnLoad="1"/>
</workbook>
</file>

<file path=xl/sharedStrings.xml><?xml version="1.0" encoding="utf-8"?>
<sst xmlns="http://schemas.openxmlformats.org/spreadsheetml/2006/main" count="100" uniqueCount="87">
  <si>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</si>
  <si>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</si>
  <si>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</si>
  <si>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</si>
  <si>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</si>
  <si>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</si>
  <si>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</si>
  <si>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</si>
  <si>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</si>
  <si>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</si>
  <si>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</si>
  <si>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</si>
  <si>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</si>
  <si>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</si>
  <si>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</si>
  <si>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</si>
  <si>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</si>
  <si>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</si>
  <si>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</si>
  <si>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</si>
  <si>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</si>
  <si>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</si>
  <si>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</si>
  <si>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</si>
  <si>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</si>
  <si>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</si>
  <si>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</si>
  <si>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</si>
  <si>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</si>
  <si>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</si>
  <si>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</si>
  <si>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</si>
  <si>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</si>
  <si>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</si>
  <si>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</si>
  <si>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</si>
  <si>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</si>
  <si>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</si>
  <si>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</si>
  <si>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</si>
  <si>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</si>
  <si>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</si>
  <si>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</si>
  <si>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</si>
  <si>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</si>
  <si>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</si>
  <si>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</si>
  <si>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</si>
  <si>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</si>
  <si>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</si>
  <si>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</si>
  <si>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</si>
  <si>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</si>
  <si>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</si>
  <si>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</si>
  <si>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</si>
  <si>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</si>
  <si>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</si>
  <si>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</si>
  <si>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</si>
  <si>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</si>
  <si>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</si>
  <si>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</si>
  <si>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</si>
  <si>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</si>
  <si>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</si>
  <si>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</si>
  <si>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</si>
  <si>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</si>
  <si>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</si>
  <si>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</si>
  <si>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</si>
  <si>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БЕРЕЗИНА д 22 корп 3  </t>
  </si>
  <si>
    <t>Ремонт ХВС (ст.кв.19,22,25)</t>
  </si>
  <si>
    <t>Октябрь</t>
  </si>
  <si>
    <t xml:space="preserve">м         </t>
  </si>
  <si>
    <t>Замена задвижек (затвор ц/о ду=50мм)</t>
  </si>
  <si>
    <t>Август</t>
  </si>
  <si>
    <t xml:space="preserve">шт        </t>
  </si>
  <si>
    <t>Ремонт ЦО (кран ПП25-1шт.20-1шт.-3 подвал)</t>
  </si>
  <si>
    <t>Декабрь</t>
  </si>
  <si>
    <t>Ремонт межпанельных швов ()</t>
  </si>
  <si>
    <t xml:space="preserve">мп        </t>
  </si>
  <si>
    <t>Ремонт ЦО. (манометры)</t>
  </si>
  <si>
    <t>Июль</t>
  </si>
  <si>
    <t>Ремонт межпанельных швов</t>
  </si>
  <si>
    <t>Ноябрь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</si>
</sst>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1315.8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0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290.60799999999995</v>
      </c>
      <c r="D15" s="27">
        <f>D16+D22</f>
        <v>276.94599999999997</v>
      </c>
      <c r="E15" s="27">
        <f>E16+E22</f>
        <v>329.43046576271183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257.292</v>
      </c>
      <c r="D16" s="43">
        <v>245.195</v>
      </c>
      <c r="E16" s="17">
        <f>C16*0.1525+E19+E21</f>
        <v>206.67877576271184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170.60999999999996</v>
      </c>
      <c r="D18" s="54"/>
      <c r="E18" s="52">
        <f>C18</f>
        <v>170.60999999999996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144.58474576271183</v>
      </c>
      <c r="D19" s="17"/>
      <c r="E19" s="17">
        <f>C19</f>
        <v>144.58474576271183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86.682</v>
      </c>
      <c r="D20" s="19"/>
      <c r="E20" s="83">
        <f>E16-E18</f>
        <v>36.06877576271188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-38.025</v>
      </c>
      <c r="C21" s="18">
        <f>C20/1.18</f>
        <v>73.45932203389832</v>
      </c>
      <c r="D21" s="18"/>
      <c r="E21" s="46">
        <v>22.857</v>
      </c>
      <c r="F21" s="183"/>
      <c r="G21" s="184"/>
      <c r="H21" s="92">
        <f>B21+C21-E21</f>
        <v>12.57732203389832</v>
      </c>
      <c r="I21" s="2"/>
    </row>
    <row r="22" spans="1:9" ht="15" customHeight="1">
      <c r="A22" s="104" t="s">
        <v>4</v>
      </c>
      <c r="B22" s="57"/>
      <c r="C22" s="42">
        <v>33.316</v>
      </c>
      <c r="D22" s="44">
        <v>31.751</v>
      </c>
      <c r="E22" s="21">
        <f>C22*0.1525+E23</f>
        <v>122.75169000000001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89.461</v>
      </c>
      <c r="C23" s="41">
        <f>C22/1.18</f>
        <v>28.23389830508475</v>
      </c>
      <c r="D23" s="18"/>
      <c r="E23" s="46">
        <v>117.671</v>
      </c>
      <c r="F23" s="183"/>
      <c r="G23" s="184"/>
      <c r="H23" s="92">
        <f>B23+C23-E23</f>
        <v>0.023898305084742333</v>
      </c>
      <c r="I23" s="2"/>
    </row>
    <row r="24" spans="1:9" ht="19.5" customHeight="1">
      <c r="A24" s="105" t="s">
        <v>5</v>
      </c>
      <c r="B24" s="29"/>
      <c r="C24" s="30">
        <f>SUM(C26:C29)</f>
        <v>602.4649999999999</v>
      </c>
      <c r="D24" s="30">
        <f>SUM(D26:D29)</f>
        <v>566.84</v>
      </c>
      <c r="E24" s="30">
        <f>SUM(E26:E29)</f>
        <v>602.4649999999999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78.057</v>
      </c>
      <c r="D26" s="45">
        <v>71.836</v>
      </c>
      <c r="E26" s="11">
        <f>C26</f>
        <v>78.057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95.953</v>
      </c>
      <c r="D27" s="45">
        <v>88.308</v>
      </c>
      <c r="E27" s="11">
        <f>C27</f>
        <v>95.953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428.455</v>
      </c>
      <c r="D28" s="65">
        <v>406.696</v>
      </c>
      <c r="E28" s="54">
        <f>C28</f>
        <v>428.455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51.436</v>
      </c>
      <c r="C30" s="71">
        <f>C24+C15</f>
        <v>893.0729999999999</v>
      </c>
      <c r="D30" s="69">
        <f>D24+D15</f>
        <v>843.7860000000001</v>
      </c>
      <c r="E30" s="69">
        <f>E24+E15</f>
        <v>931.8954657627118</v>
      </c>
      <c r="F30" s="142">
        <v>129.093</v>
      </c>
      <c r="G30" s="143"/>
      <c r="H30" s="70">
        <f>H21+H23</f>
        <v>12.601220338983062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36.06877576271188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122.75169000000001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122.75169000000001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10.5</v>
      </c>
      <c r="G55" s="80"/>
      <c r="H55" s="108">
        <v>12.364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4</v>
      </c>
      <c r="G56" s="215"/>
      <c r="H56" s="216">
        <v>7.377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75</v>
      </c>
      <c r="F57" s="214">
        <v>0.5</v>
      </c>
      <c r="G57" s="215"/>
      <c r="H57" s="216">
        <v>0.537</v>
      </c>
    </row>
    <row r="58" spans="1:8" ht="10.5" customHeight="1">
      <c r="A58" s="213" t="s">
        <v>81</v>
      </c>
      <c r="B58" s="78"/>
      <c r="C58" s="79"/>
      <c r="D58" s="61" t="s">
        <v>80</v>
      </c>
      <c r="E58" s="61" t="s">
        <v>82</v>
      </c>
      <c r="F58" s="214">
        <v>12.6</v>
      </c>
      <c r="G58" s="215"/>
      <c r="H58" s="216">
        <v>2.517</v>
      </c>
    </row>
    <row r="59" spans="1:8" ht="10.5" customHeight="1">
      <c r="A59" s="213" t="s">
        <v>83</v>
      </c>
      <c r="B59" s="78"/>
      <c r="C59" s="79"/>
      <c r="D59" s="61" t="s">
        <v>84</v>
      </c>
      <c r="E59" s="61" t="s">
        <v>78</v>
      </c>
      <c r="F59" s="214">
        <v>2</v>
      </c>
      <c r="G59" s="215"/>
      <c r="H59" s="216">
        <v>0.062</v>
      </c>
    </row>
    <row r="60" spans="1:8" ht="9.75" customHeight="1">
      <c r="A60" s="160" t="s">
        <v>56</v>
      </c>
      <c r="B60" s="161"/>
      <c r="C60" s="162"/>
      <c r="D60" s="62"/>
      <c r="E60" s="62"/>
      <c r="F60" s="140"/>
      <c r="G60" s="141"/>
      <c r="H60" s="109">
        <f>SUM(H55:H59)</f>
        <v>22.857</v>
      </c>
    </row>
    <row r="61" spans="1:8" ht="37.5" customHeight="1" thickBot="1">
      <c r="A61" s="185" t="s">
        <v>65</v>
      </c>
      <c r="B61" s="185"/>
      <c r="C61" s="185"/>
      <c r="D61" s="185"/>
      <c r="E61" s="185"/>
      <c r="F61" s="185"/>
      <c r="G61" s="185"/>
      <c r="H61" s="185"/>
    </row>
    <row r="62" spans="1:8" ht="27.75" customHeight="1" thickBot="1">
      <c r="A62" s="134" t="s">
        <v>45</v>
      </c>
      <c r="B62" s="135"/>
      <c r="C62" s="144"/>
      <c r="D62" s="58" t="s">
        <v>44</v>
      </c>
      <c r="E62" s="59" t="s">
        <v>52</v>
      </c>
      <c r="F62" s="204" t="s">
        <v>43</v>
      </c>
      <c r="G62" s="144"/>
      <c r="H62" s="60" t="s">
        <v>53</v>
      </c>
    </row>
    <row r="63" spans="1:8" ht="10.5" customHeight="1">
      <c r="A63" s="110" t="s">
        <v>85</v>
      </c>
      <c r="B63" s="78"/>
      <c r="C63" s="79"/>
      <c r="D63" s="61" t="s">
        <v>86</v>
      </c>
      <c r="E63" s="61" t="s">
        <v>82</v>
      </c>
      <c r="F63" s="81">
        <v>207</v>
      </c>
      <c r="G63" s="80"/>
      <c r="H63" s="108">
        <v>117.671</v>
      </c>
    </row>
    <row r="64" spans="1:8" ht="9.75" customHeight="1">
      <c r="A64" s="160" t="s">
        <v>56</v>
      </c>
      <c r="B64" s="161"/>
      <c r="C64" s="162"/>
      <c r="D64" s="62"/>
      <c r="E64" s="62"/>
      <c r="F64" s="140"/>
      <c r="G64" s="141"/>
      <c r="H64" s="109">
        <f>SUM(H63:H63)</f>
        <v>117.671</v>
      </c>
    </row>
  </sheetData>
  <mergeCells count="67">
    <mergeCell ref="F22:G22"/>
    <mergeCell ref="A43:C43"/>
    <mergeCell ref="F62:G62"/>
    <mergeCell ref="F16:G16"/>
    <mergeCell ref="D36:E36"/>
    <mergeCell ref="F54:G54"/>
    <mergeCell ref="F18:G18"/>
    <mergeCell ref="F19:G19"/>
    <mergeCell ref="F20:G20"/>
    <mergeCell ref="F23:G23"/>
    <mergeCell ref="F21:G21"/>
    <mergeCell ref="A60:C60"/>
    <mergeCell ref="A61:H61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4:C64"/>
    <mergeCell ref="D41:E41"/>
    <mergeCell ref="D43:E43"/>
    <mergeCell ref="D42:E42"/>
    <mergeCell ref="D44:E44"/>
    <mergeCell ref="A44:C44"/>
    <mergeCell ref="A45:C45"/>
    <mergeCell ref="D45:E45"/>
    <mergeCell ref="A62:C62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4:G64"/>
    <mergeCell ref="F30:G30"/>
    <mergeCell ref="F60:G60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2014-03-12T04:28:11Z</dcterms:modified>
  <cp:category/>
  <cp:version/>
  <cp:contentType/>
  <cp:contentStatus/>
</cp:coreProperties>
</file>