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'Лист1'!$A$1:$H$75</definedName>
  </definedNames>
  <calcPr fullCalcOnLoad="1"/>
</workbook>
</file>

<file path=xl/sharedStrings.xml><?xml version="1.0" encoding="utf-8"?>
<sst xmlns="http://schemas.openxmlformats.org/spreadsheetml/2006/main" count="130" uniqueCount="103">
  <si>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</si>
  <si>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</si>
  <si>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</si>
  <si>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</si>
  <si>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</si>
  <si>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</si>
  <si>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</si>
  <si>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</si>
  <si>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</si>
  <si>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</si>
  <si>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</si>
  <si>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</si>
  <si>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</si>
  <si>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</si>
  <si>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</si>
  <si>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</si>
  <si>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</si>
  <si>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</si>
  <si>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</si>
  <si>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</si>
  <si>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</si>
  <si>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</si>
  <si>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</si>
  <si>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</si>
  <si>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</si>
  <si>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</si>
  <si>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</si>
  <si>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</si>
  <si>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</si>
  <si>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</si>
  <si>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</si>
  <si>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</si>
  <si>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</si>
  <si>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</si>
  <si>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</si>
  <si>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</si>
  <si>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</si>
  <si>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</si>
  <si>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</si>
  <si>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</si>
  <si>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</si>
  <si>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</si>
  <si>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</si>
  <si>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</si>
  <si>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</si>
  <si>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</si>
  <si>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</si>
  <si>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</si>
  <si>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</si>
  <si>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</si>
  <si>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</si>
  <si>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</si>
  <si>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</si>
  <si>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</si>
  <si>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</si>
  <si>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</si>
  <si>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</si>
  <si>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</si>
  <si>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</si>
  <si>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</si>
  <si>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</si>
  <si>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</si>
  <si>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</si>
  <si>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</si>
  <si>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</si>
  <si>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</si>
  <si>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</si>
  <si>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</si>
  <si>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</si>
  <si>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</si>
  <si>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</si>
  <si>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</si>
  <si>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ул ПАРКОВАЯ д 22 корп 4  </t>
  </si>
  <si>
    <t>Ремонт электропроводки (узел управл.ц/о)</t>
  </si>
  <si>
    <t>Июль</t>
  </si>
  <si>
    <t xml:space="preserve">м.        </t>
  </si>
  <si>
    <t>Ремонт электропроводки ()</t>
  </si>
  <si>
    <t>Сентябрь</t>
  </si>
  <si>
    <t>Замена вентилей (кв.14,35,узел управл.)</t>
  </si>
  <si>
    <t xml:space="preserve">шт.       </t>
  </si>
  <si>
    <t>Замена вентилей (ц/о-1-й подвал)</t>
  </si>
  <si>
    <t>Январь</t>
  </si>
  <si>
    <t>Остекление ()</t>
  </si>
  <si>
    <t>Октябрь</t>
  </si>
  <si>
    <t xml:space="preserve">кв. м.    </t>
  </si>
  <si>
    <t>Замена унитаза (кв.1+ рем.систм.ц/о кв.50)</t>
  </si>
  <si>
    <t>Май</t>
  </si>
  <si>
    <t>Ремонт ХВС (ст.кв.1,5,9,13)</t>
  </si>
  <si>
    <t xml:space="preserve">м         </t>
  </si>
  <si>
    <t>Ремонт ХВС (ст.кв.22,25,28,31,34)</t>
  </si>
  <si>
    <t>Февраль</t>
  </si>
  <si>
    <t>Ремонт ХВС (ст.кв.38,41,43)</t>
  </si>
  <si>
    <t>Ноябрь</t>
  </si>
  <si>
    <t>Замена светильников (3п.)</t>
  </si>
  <si>
    <t>Декабрь</t>
  </si>
  <si>
    <t xml:space="preserve">шт        </t>
  </si>
  <si>
    <t>Установка малых форм (лавочки)</t>
  </si>
  <si>
    <t>Установка узлов учета отопления ()</t>
  </si>
  <si>
    <t>Июнь</t>
  </si>
  <si>
    <t>Прочие общестроительные работы (почтовые ящики 10 секцийх6шт.+4 секциих4 шт.)</t>
  </si>
  <si>
    <t>Ремонт ЦО. (врезки стояков)</t>
  </si>
  <si>
    <t>Ремонт ЦО. (дрос.шайба)</t>
  </si>
  <si>
    <t>Установка ограждения узла учета ()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</si>
</sst>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3339.7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231.8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741.202</v>
      </c>
      <c r="D15" s="27">
        <f>D16+D22</f>
        <v>733.879</v>
      </c>
      <c r="E15" s="27">
        <f>E16+E22</f>
        <v>909.2317965254236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653.044</v>
      </c>
      <c r="D16" s="43">
        <v>646.736</v>
      </c>
      <c r="E16" s="17">
        <f>C16*0.1525+E19+E21</f>
        <v>895.7877015254237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433.024</v>
      </c>
      <c r="D18" s="54"/>
      <c r="E18" s="52">
        <f>C18</f>
        <v>433.024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366.96949152542373</v>
      </c>
      <c r="D19" s="17"/>
      <c r="E19" s="17">
        <f>C19</f>
        <v>366.96949152542373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220.02</v>
      </c>
      <c r="D20" s="19"/>
      <c r="E20" s="83">
        <f>E16-E18</f>
        <v>462.7637015254237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255.037</v>
      </c>
      <c r="C21" s="18">
        <f>C20/1.18</f>
        <v>186.4576271186441</v>
      </c>
      <c r="D21" s="18"/>
      <c r="E21" s="46">
        <v>429.229</v>
      </c>
      <c r="F21" s="183"/>
      <c r="G21" s="184"/>
      <c r="H21" s="92">
        <f>B21+C21-E21</f>
        <v>12.26562711864409</v>
      </c>
      <c r="I21" s="2"/>
    </row>
    <row r="22" spans="1:9" ht="15" customHeight="1">
      <c r="A22" s="104" t="s">
        <v>4</v>
      </c>
      <c r="B22" s="57"/>
      <c r="C22" s="42">
        <v>88.158</v>
      </c>
      <c r="D22" s="44">
        <v>87.143</v>
      </c>
      <c r="E22" s="21">
        <f>C22*0.1525+E23</f>
        <v>13.444094999999999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-316.009</v>
      </c>
      <c r="C23" s="41">
        <f>C22/1.18</f>
        <v>74.71016949152543</v>
      </c>
      <c r="D23" s="18"/>
      <c r="E23" s="46">
        <v>0</v>
      </c>
      <c r="F23" s="183"/>
      <c r="G23" s="184"/>
      <c r="H23" s="92">
        <f>B23+C23-E23</f>
        <v>-241.29883050847457</v>
      </c>
      <c r="I23" s="2"/>
    </row>
    <row r="24" spans="1:9" ht="19.5" customHeight="1">
      <c r="A24" s="105" t="s">
        <v>5</v>
      </c>
      <c r="B24" s="29"/>
      <c r="C24" s="30">
        <f>SUM(C26:C29)</f>
        <v>1563.2379999999998</v>
      </c>
      <c r="D24" s="30">
        <f>SUM(D26:D29)</f>
        <v>1544.7779999999998</v>
      </c>
      <c r="E24" s="30">
        <f>SUM(E26:E29)</f>
        <v>1563.2379999999998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199.994</v>
      </c>
      <c r="D26" s="45">
        <v>197.205</v>
      </c>
      <c r="E26" s="11">
        <f>C26</f>
        <v>199.994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245.847</v>
      </c>
      <c r="D27" s="45">
        <v>242.81</v>
      </c>
      <c r="E27" s="11">
        <f>C27</f>
        <v>245.847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1117.397</v>
      </c>
      <c r="D28" s="65">
        <v>1104.763</v>
      </c>
      <c r="E28" s="54">
        <f>C28</f>
        <v>1117.397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-60.97200000000001</v>
      </c>
      <c r="C30" s="71">
        <f>C24+C15</f>
        <v>2304.4399999999996</v>
      </c>
      <c r="D30" s="69">
        <f>D24+D15</f>
        <v>2278.6569999999997</v>
      </c>
      <c r="E30" s="69">
        <f>E24+E15</f>
        <v>2472.4697965254236</v>
      </c>
      <c r="F30" s="142">
        <v>49.181</v>
      </c>
      <c r="G30" s="143"/>
      <c r="H30" s="70">
        <f>H21+H23</f>
        <v>-229.03320338983048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462.7637015254237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13.444094999999999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13.444094999999999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18</v>
      </c>
      <c r="G55" s="80"/>
      <c r="H55" s="108">
        <v>1.845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75</v>
      </c>
      <c r="F56" s="214">
        <v>10</v>
      </c>
      <c r="G56" s="215"/>
      <c r="H56" s="216">
        <v>0.532</v>
      </c>
    </row>
    <row r="57" spans="1:8" ht="10.5" customHeight="1">
      <c r="A57" s="213" t="s">
        <v>78</v>
      </c>
      <c r="B57" s="78"/>
      <c r="C57" s="79"/>
      <c r="D57" s="61" t="s">
        <v>77</v>
      </c>
      <c r="E57" s="61" t="s">
        <v>79</v>
      </c>
      <c r="F57" s="214">
        <v>7</v>
      </c>
      <c r="G57" s="215"/>
      <c r="H57" s="216">
        <v>1.596</v>
      </c>
    </row>
    <row r="58" spans="1:8" ht="10.5" customHeight="1">
      <c r="A58" s="213" t="s">
        <v>80</v>
      </c>
      <c r="B58" s="78"/>
      <c r="C58" s="79"/>
      <c r="D58" s="61" t="s">
        <v>81</v>
      </c>
      <c r="E58" s="61" t="s">
        <v>79</v>
      </c>
      <c r="F58" s="214">
        <v>4</v>
      </c>
      <c r="G58" s="215"/>
      <c r="H58" s="216">
        <v>1.468</v>
      </c>
    </row>
    <row r="59" spans="1:8" ht="10.5" customHeight="1">
      <c r="A59" s="213" t="s">
        <v>82</v>
      </c>
      <c r="B59" s="78"/>
      <c r="C59" s="79"/>
      <c r="D59" s="61" t="s">
        <v>83</v>
      </c>
      <c r="E59" s="61" t="s">
        <v>84</v>
      </c>
      <c r="F59" s="214">
        <v>0.75</v>
      </c>
      <c r="G59" s="215"/>
      <c r="H59" s="216">
        <v>0.354</v>
      </c>
    </row>
    <row r="60" spans="1:8" ht="10.5" customHeight="1">
      <c r="A60" s="213" t="s">
        <v>85</v>
      </c>
      <c r="B60" s="78"/>
      <c r="C60" s="79"/>
      <c r="D60" s="61" t="s">
        <v>86</v>
      </c>
      <c r="E60" s="61" t="s">
        <v>79</v>
      </c>
      <c r="F60" s="214">
        <v>1</v>
      </c>
      <c r="G60" s="215"/>
      <c r="H60" s="216">
        <v>4.134</v>
      </c>
    </row>
    <row r="61" spans="1:8" ht="10.5" customHeight="1">
      <c r="A61" s="213" t="s">
        <v>87</v>
      </c>
      <c r="B61" s="78"/>
      <c r="C61" s="79"/>
      <c r="D61" s="61" t="s">
        <v>86</v>
      </c>
      <c r="E61" s="61" t="s">
        <v>88</v>
      </c>
      <c r="F61" s="214">
        <v>22</v>
      </c>
      <c r="G61" s="215"/>
      <c r="H61" s="216">
        <v>19.871</v>
      </c>
    </row>
    <row r="62" spans="1:8" ht="10.5" customHeight="1">
      <c r="A62" s="213" t="s">
        <v>89</v>
      </c>
      <c r="B62" s="78"/>
      <c r="C62" s="79"/>
      <c r="D62" s="61" t="s">
        <v>90</v>
      </c>
      <c r="E62" s="61" t="s">
        <v>88</v>
      </c>
      <c r="F62" s="214">
        <v>28</v>
      </c>
      <c r="G62" s="215"/>
      <c r="H62" s="216">
        <v>24.732</v>
      </c>
    </row>
    <row r="63" spans="1:8" ht="10.5" customHeight="1">
      <c r="A63" s="213" t="s">
        <v>91</v>
      </c>
      <c r="B63" s="78"/>
      <c r="C63" s="79"/>
      <c r="D63" s="61" t="s">
        <v>92</v>
      </c>
      <c r="E63" s="61" t="s">
        <v>88</v>
      </c>
      <c r="F63" s="214">
        <v>220</v>
      </c>
      <c r="G63" s="215"/>
      <c r="H63" s="216">
        <v>21.023</v>
      </c>
    </row>
    <row r="64" spans="1:8" ht="10.5" customHeight="1">
      <c r="A64" s="213" t="s">
        <v>93</v>
      </c>
      <c r="B64" s="78"/>
      <c r="C64" s="79"/>
      <c r="D64" s="61" t="s">
        <v>94</v>
      </c>
      <c r="E64" s="61" t="s">
        <v>95</v>
      </c>
      <c r="F64" s="214">
        <v>1</v>
      </c>
      <c r="G64" s="215"/>
      <c r="H64" s="216">
        <v>0.145</v>
      </c>
    </row>
    <row r="65" spans="1:8" ht="10.5" customHeight="1">
      <c r="A65" s="213" t="s">
        <v>96</v>
      </c>
      <c r="B65" s="78"/>
      <c r="C65" s="79"/>
      <c r="D65" s="61" t="s">
        <v>86</v>
      </c>
      <c r="E65" s="61" t="s">
        <v>95</v>
      </c>
      <c r="F65" s="214">
        <v>3</v>
      </c>
      <c r="G65" s="215"/>
      <c r="H65" s="216">
        <v>13.112</v>
      </c>
    </row>
    <row r="66" spans="1:8" ht="10.5" customHeight="1">
      <c r="A66" s="213" t="s">
        <v>97</v>
      </c>
      <c r="B66" s="78"/>
      <c r="C66" s="79"/>
      <c r="D66" s="61" t="s">
        <v>98</v>
      </c>
      <c r="E66" s="61" t="s">
        <v>79</v>
      </c>
      <c r="F66" s="214">
        <v>1</v>
      </c>
      <c r="G66" s="215"/>
      <c r="H66" s="216">
        <v>201.794</v>
      </c>
    </row>
    <row r="67" spans="1:8" ht="10.5" customHeight="1">
      <c r="A67" s="213" t="s">
        <v>99</v>
      </c>
      <c r="B67" s="78"/>
      <c r="C67" s="79"/>
      <c r="D67" s="61" t="s">
        <v>86</v>
      </c>
      <c r="E67" s="61" t="s">
        <v>95</v>
      </c>
      <c r="F67" s="214">
        <v>14</v>
      </c>
      <c r="G67" s="215"/>
      <c r="H67" s="216">
        <v>41.243</v>
      </c>
    </row>
    <row r="68" spans="1:8" ht="10.5" customHeight="1">
      <c r="A68" s="213" t="s">
        <v>100</v>
      </c>
      <c r="B68" s="78"/>
      <c r="C68" s="79"/>
      <c r="D68" s="61" t="s">
        <v>77</v>
      </c>
      <c r="E68" s="61" t="s">
        <v>95</v>
      </c>
      <c r="F68" s="214">
        <v>40</v>
      </c>
      <c r="G68" s="215"/>
      <c r="H68" s="216">
        <v>92.412</v>
      </c>
    </row>
    <row r="69" spans="1:8" ht="10.5" customHeight="1">
      <c r="A69" s="213" t="s">
        <v>101</v>
      </c>
      <c r="B69" s="78"/>
      <c r="C69" s="79"/>
      <c r="D69" s="61" t="s">
        <v>83</v>
      </c>
      <c r="E69" s="61" t="s">
        <v>95</v>
      </c>
      <c r="F69" s="214">
        <v>1</v>
      </c>
      <c r="G69" s="215"/>
      <c r="H69" s="216">
        <v>0.363</v>
      </c>
    </row>
    <row r="70" spans="1:8" ht="10.5" customHeight="1">
      <c r="A70" s="213" t="s">
        <v>102</v>
      </c>
      <c r="B70" s="78"/>
      <c r="C70" s="79"/>
      <c r="D70" s="61" t="s">
        <v>94</v>
      </c>
      <c r="E70" s="61" t="s">
        <v>95</v>
      </c>
      <c r="F70" s="214">
        <v>1</v>
      </c>
      <c r="G70" s="215"/>
      <c r="H70" s="216">
        <v>4.605</v>
      </c>
    </row>
    <row r="71" spans="1:8" ht="9.75" customHeight="1">
      <c r="A71" s="160" t="s">
        <v>56</v>
      </c>
      <c r="B71" s="161"/>
      <c r="C71" s="162"/>
      <c r="D71" s="62"/>
      <c r="E71" s="62"/>
      <c r="F71" s="140"/>
      <c r="G71" s="141"/>
      <c r="H71" s="109">
        <f>SUM(H55:H70)</f>
        <v>429.229</v>
      </c>
    </row>
    <row r="72" spans="1:8" ht="37.5" customHeight="1" thickBot="1">
      <c r="A72" s="185" t="s">
        <v>65</v>
      </c>
      <c r="B72" s="185"/>
      <c r="C72" s="185"/>
      <c r="D72" s="185"/>
      <c r="E72" s="185"/>
      <c r="F72" s="185"/>
      <c r="G72" s="185"/>
      <c r="H72" s="185"/>
    </row>
    <row r="73" spans="1:8" ht="27.75" customHeight="1" thickBot="1">
      <c r="A73" s="134" t="s">
        <v>45</v>
      </c>
      <c r="B73" s="135"/>
      <c r="C73" s="144"/>
      <c r="D73" s="58" t="s">
        <v>44</v>
      </c>
      <c r="E73" s="59" t="s">
        <v>52</v>
      </c>
      <c r="F73" s="204" t="s">
        <v>43</v>
      </c>
      <c r="G73" s="144"/>
      <c r="H73" s="60" t="s">
        <v>53</v>
      </c>
    </row>
    <row r="74" spans="1:8" ht="10.5" customHeight="1">
      <c r="A74" s="110"/>
      <c r="B74" s="78"/>
      <c r="C74" s="79"/>
      <c r="D74" s="61"/>
      <c r="E74" s="61"/>
      <c r="F74" s="81"/>
      <c r="G74" s="80"/>
      <c r="H74" s="108"/>
    </row>
    <row r="75" spans="1:8" ht="9.75" customHeight="1">
      <c r="A75" s="160" t="s">
        <v>56</v>
      </c>
      <c r="B75" s="161"/>
      <c r="C75" s="162"/>
      <c r="D75" s="62"/>
      <c r="E75" s="62"/>
      <c r="F75" s="140"/>
      <c r="G75" s="141"/>
      <c r="H75" s="109">
        <f>SUM(H74:H74)</f>
        <v>0</v>
      </c>
    </row>
  </sheetData>
  <mergeCells count="67">
    <mergeCell ref="F22:G22"/>
    <mergeCell ref="A43:C43"/>
    <mergeCell ref="F73:G73"/>
    <mergeCell ref="F16:G16"/>
    <mergeCell ref="D36:E36"/>
    <mergeCell ref="F54:G54"/>
    <mergeCell ref="F18:G18"/>
    <mergeCell ref="F19:G19"/>
    <mergeCell ref="F20:G20"/>
    <mergeCell ref="F23:G23"/>
    <mergeCell ref="F21:G21"/>
    <mergeCell ref="A71:C71"/>
    <mergeCell ref="A72:H72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5:C75"/>
    <mergeCell ref="D41:E41"/>
    <mergeCell ref="D43:E43"/>
    <mergeCell ref="D42:E42"/>
    <mergeCell ref="D44:E44"/>
    <mergeCell ref="A44:C44"/>
    <mergeCell ref="A45:C45"/>
    <mergeCell ref="D45:E45"/>
    <mergeCell ref="A73:C73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5:G75"/>
    <mergeCell ref="F30:G30"/>
    <mergeCell ref="F71:G71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2014-03-12T04:30:01Z</dcterms:modified>
  <cp:category/>
  <cp:version/>
  <cp:contentType/>
  <cp:contentStatus/>
</cp:coreProperties>
</file>