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<sst xmlns="http://schemas.openxmlformats.org/spreadsheetml/2006/main" count="110" uniqueCount="93">
  <si>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</si>
  <si>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</si>
  <si>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</si>
  <si>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</si>
  <si>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</si>
  <si>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</si>
  <si>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</si>
  <si>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</si>
  <si>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</si>
  <si>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</si>
  <si>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</si>
  <si>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</si>
  <si>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</si>
  <si>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</si>
  <si>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</si>
  <si>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</si>
  <si>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</si>
  <si>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</si>
  <si>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</si>
  <si>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</si>
  <si>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</si>
  <si>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</si>
  <si>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</si>
  <si>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</si>
  <si>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</si>
  <si>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</si>
  <si>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</si>
  <si>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</si>
  <si>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</si>
  <si>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</si>
  <si>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</si>
  <si>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</si>
  <si>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</si>
  <si>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</si>
  <si>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</si>
  <si>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</si>
  <si>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</si>
  <si>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</si>
  <si>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</si>
  <si>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</si>
  <si>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</si>
  <si>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</si>
  <si>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</si>
  <si>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</si>
  <si>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</si>
  <si>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</si>
  <si>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</si>
  <si>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</si>
  <si>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</si>
  <si>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</si>
  <si>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</si>
  <si>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</si>
  <si>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</si>
  <si>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</si>
  <si>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</si>
  <si>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</si>
  <si>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</si>
  <si>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</si>
  <si>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</si>
  <si>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</si>
  <si>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</si>
  <si>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</si>
  <si>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</si>
  <si>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</si>
  <si>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</si>
  <si>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</si>
  <si>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</si>
  <si>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</si>
  <si>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</si>
  <si>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</si>
  <si>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</si>
  <si>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</si>
  <si>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9 МАЯ д 1 корп 1  </t>
  </si>
  <si>
    <t>Ремонт мягкой кровли (Ремонт мягкой кровли (над кв. 37))</t>
  </si>
  <si>
    <t>Декабрь</t>
  </si>
  <si>
    <t xml:space="preserve">м2        </t>
  </si>
  <si>
    <t>Ремонт мягкой кровли ()</t>
  </si>
  <si>
    <t>Октябрь</t>
  </si>
  <si>
    <t>Ремонт ХВС (Смена стояка ХВС (подвал, к.8,16,24,32))</t>
  </si>
  <si>
    <t>Апрель</t>
  </si>
  <si>
    <t xml:space="preserve">м         </t>
  </si>
  <si>
    <t>Ремонт канализации ()</t>
  </si>
  <si>
    <t>Сентябрь</t>
  </si>
  <si>
    <t>Ремонт ГВС (Смена трубы ПП32 ГВС (подвал))</t>
  </si>
  <si>
    <t>Ремонт ЦО (Смена труб и запорной арматуры ЦО)</t>
  </si>
  <si>
    <t>Август</t>
  </si>
  <si>
    <t>Ремонт ЦО (Смена стояка ЦО (ком. 14-22))</t>
  </si>
  <si>
    <t>Ремонт ГВС, ХВС (Смена стояка ХВС и ГВС (2-3 эт. к. 14-6))</t>
  </si>
  <si>
    <t>Март</t>
  </si>
  <si>
    <t>Сантехнические работы. (Установка ультразвукового умягчителя воды)</t>
  </si>
  <si>
    <t>Июль</t>
  </si>
  <si>
    <t xml:space="preserve">шт.       </t>
  </si>
  <si>
    <t>Электроснабжение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</si>
</sst>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4" fontId="6" fillId="0" borderId="4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wrapText="1"/>
    </xf>
    <xf numFmtId="0" fontId="6" fillId="0" borderId="44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0" fontId="4" fillId="0" borderId="44" xfId="0" applyFont="1" applyBorder="1" applyAlignment="1">
      <alignment wrapText="1"/>
    </xf>
    <xf numFmtId="0" fontId="2" fillId="0" borderId="44" xfId="0" applyFont="1" applyBorder="1" applyAlignment="1">
      <alignment horizontal="right" wrapText="1"/>
    </xf>
    <xf numFmtId="0" fontId="2" fillId="0" borderId="44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0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0" xfId="0" applyFont="1" applyBorder="1" applyAlignment="1">
      <alignment vertical="center"/>
    </xf>
    <xf numFmtId="0" fontId="6" fillId="0" borderId="47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0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8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48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4" fontId="6" fillId="0" borderId="47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/>
    </xf>
    <xf numFmtId="4" fontId="6" fillId="0" borderId="53" xfId="0" applyNumberFormat="1" applyFont="1" applyFill="1" applyBorder="1" applyAlignment="1">
      <alignment horizontal="center" vertical="center"/>
    </xf>
    <xf numFmtId="4" fontId="6" fillId="0" borderId="54" xfId="0" applyNumberFormat="1" applyFont="1" applyFill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7" xfId="0" applyNumberFormat="1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2" xfId="0" applyNumberFormat="1" applyFont="1" applyBorder="1" applyAlignment="1">
      <alignment horizontal="right"/>
    </xf>
    <xf numFmtId="0" fontId="5" fillId="0" borderId="5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3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49" fontId="14" fillId="0" borderId="64" xfId="0" applyNumberFormat="1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6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5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4">
      <selection activeCell="C19" sqref="C19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6" t="s">
        <v>23</v>
      </c>
      <c r="B1" s="176"/>
      <c r="C1" s="176"/>
      <c r="D1" s="176"/>
      <c r="E1" s="176"/>
      <c r="F1" s="176"/>
      <c r="G1" s="176"/>
      <c r="H1" s="176"/>
    </row>
    <row r="2" spans="1:8" ht="19.5" customHeight="1">
      <c r="A2" s="177" t="s">
        <v>58</v>
      </c>
      <c r="B2" s="177"/>
      <c r="C2" s="178"/>
      <c r="D2" s="178"/>
      <c r="E2" s="178"/>
      <c r="F2" s="178"/>
      <c r="G2" s="178"/>
      <c r="H2" s="178"/>
    </row>
    <row r="3" spans="1:8" ht="19.5" customHeight="1">
      <c r="A3" s="62" t="s">
        <v>59</v>
      </c>
      <c r="B3" s="62"/>
      <c r="C3" s="62"/>
      <c r="D3" s="180" t="s">
        <v>72</v>
      </c>
      <c r="E3" s="180"/>
      <c r="F3" s="180"/>
      <c r="G3" s="180"/>
      <c r="H3" s="180"/>
    </row>
    <row r="4" spans="1:8" ht="19.5" customHeight="1">
      <c r="A4" s="178" t="s">
        <v>66</v>
      </c>
      <c r="B4" s="178"/>
      <c r="C4" s="178"/>
      <c r="D4" s="178"/>
      <c r="E4" s="178"/>
      <c r="F4" s="178"/>
      <c r="G4" s="178"/>
      <c r="H4" s="178"/>
    </row>
    <row r="5" spans="1:8" ht="19.5" customHeight="1">
      <c r="A5" s="179" t="s">
        <v>71</v>
      </c>
      <c r="B5" s="179"/>
      <c r="C5" s="179"/>
      <c r="D5" s="179"/>
      <c r="E5" s="13">
        <v>2052.9</v>
      </c>
      <c r="F5" s="13" t="s">
        <v>50</v>
      </c>
      <c r="G5" s="13"/>
      <c r="H5" s="13"/>
    </row>
    <row r="6" spans="1:8" ht="19.5" customHeight="1">
      <c r="A6" s="179" t="s">
        <v>22</v>
      </c>
      <c r="B6" s="179"/>
      <c r="C6" s="179"/>
      <c r="D6" s="179"/>
      <c r="E6" s="179"/>
      <c r="F6" s="13">
        <v>64.7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81" t="s">
        <v>0</v>
      </c>
      <c r="B11" s="181"/>
      <c r="C11" s="181"/>
      <c r="D11" s="181"/>
      <c r="E11" s="181"/>
      <c r="F11" s="181"/>
      <c r="G11" s="181"/>
      <c r="H11" s="18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82" t="s">
        <v>8</v>
      </c>
      <c r="G13" s="183"/>
      <c r="H13" s="38" t="s">
        <v>68</v>
      </c>
      <c r="I13" s="33"/>
      <c r="J13" s="74"/>
    </row>
    <row r="14" spans="1:9" ht="10.5" customHeight="1">
      <c r="A14" s="94">
        <v>1</v>
      </c>
      <c r="B14" s="34">
        <v>2</v>
      </c>
      <c r="C14" s="34">
        <v>3</v>
      </c>
      <c r="D14" s="34">
        <v>4</v>
      </c>
      <c r="E14" s="34">
        <v>5</v>
      </c>
      <c r="F14" s="186">
        <v>6</v>
      </c>
      <c r="G14" s="187"/>
      <c r="H14" s="85">
        <v>7</v>
      </c>
      <c r="I14" s="84"/>
    </row>
    <row r="15" spans="1:9" ht="34.5" customHeight="1" thickBot="1">
      <c r="A15" s="95" t="s">
        <v>9</v>
      </c>
      <c r="B15" s="20"/>
      <c r="C15" s="27">
        <f>C16+C22</f>
        <v>469.87004</v>
      </c>
      <c r="D15" s="27">
        <f>D16+D22</f>
        <v>429.221</v>
      </c>
      <c r="E15" s="27">
        <f>E16+E22</f>
        <v>412.7174811000001</v>
      </c>
      <c r="F15" s="184"/>
      <c r="G15" s="185"/>
      <c r="H15" s="86"/>
      <c r="I15" s="2"/>
    </row>
    <row r="16" spans="1:9" ht="30.75" customHeight="1">
      <c r="A16" s="96" t="s">
        <v>2</v>
      </c>
      <c r="B16" s="24"/>
      <c r="C16" s="40">
        <v>407.76228000000003</v>
      </c>
      <c r="D16" s="43">
        <v>376.157</v>
      </c>
      <c r="E16" s="17">
        <f>C16*0.1525+E19+E21</f>
        <v>403.2460477000001</v>
      </c>
      <c r="F16" s="145"/>
      <c r="G16" s="146"/>
      <c r="H16" s="87"/>
      <c r="I16" s="2"/>
    </row>
    <row r="17" spans="1:9" ht="12" customHeight="1">
      <c r="A17" s="97" t="s">
        <v>7</v>
      </c>
      <c r="B17" s="23"/>
      <c r="C17" s="15"/>
      <c r="D17" s="15"/>
      <c r="E17" s="15"/>
      <c r="F17" s="16"/>
      <c r="G17" s="16"/>
      <c r="H17" s="88"/>
      <c r="I17" s="2"/>
    </row>
    <row r="18" spans="1:9" ht="27.75" customHeight="1">
      <c r="A18" s="98" t="s">
        <v>15</v>
      </c>
      <c r="B18" s="52"/>
      <c r="C18" s="51">
        <f>C16-C20</f>
        <v>257.18100000000004</v>
      </c>
      <c r="D18" s="53"/>
      <c r="E18" s="51">
        <f>C18</f>
        <v>257.18100000000004</v>
      </c>
      <c r="F18" s="149"/>
      <c r="G18" s="150"/>
      <c r="H18" s="89"/>
      <c r="I18" s="2"/>
    </row>
    <row r="19" spans="1:9" ht="15" customHeight="1">
      <c r="A19" s="99" t="s">
        <v>25</v>
      </c>
      <c r="B19" s="135">
        <v>-110.86</v>
      </c>
      <c r="C19" s="50">
        <f>C18/1.18</f>
        <v>217.95000000000005</v>
      </c>
      <c r="D19" s="17"/>
      <c r="E19" s="17">
        <f>C19</f>
        <v>217.95000000000005</v>
      </c>
      <c r="F19" s="151"/>
      <c r="G19" s="152"/>
      <c r="H19" s="136">
        <f>B19+C19-E19</f>
        <v>-110.86</v>
      </c>
      <c r="I19" s="2"/>
    </row>
    <row r="20" spans="1:9" ht="13.5" customHeight="1">
      <c r="A20" s="100" t="s">
        <v>3</v>
      </c>
      <c r="B20" s="28"/>
      <c r="C20" s="81">
        <v>150.58128</v>
      </c>
      <c r="D20" s="19"/>
      <c r="E20" s="82">
        <f>E16-E18</f>
        <v>146.06504770000004</v>
      </c>
      <c r="F20" s="149"/>
      <c r="G20" s="150"/>
      <c r="H20" s="137"/>
      <c r="I20" s="2"/>
    </row>
    <row r="21" spans="1:9" ht="14.25" customHeight="1" thickBot="1">
      <c r="A21" s="101" t="s">
        <v>25</v>
      </c>
      <c r="B21" s="55">
        <v>-3.951</v>
      </c>
      <c r="C21" s="18">
        <f>C20/1.18</f>
        <v>127.61125423728814</v>
      </c>
      <c r="D21" s="18"/>
      <c r="E21" s="46">
        <v>123.1123</v>
      </c>
      <c r="F21" s="153"/>
      <c r="G21" s="134"/>
      <c r="H21" s="90">
        <f>B21+C21-E21</f>
        <v>0.5479542372881383</v>
      </c>
      <c r="I21" s="2"/>
    </row>
    <row r="22" spans="1:9" ht="15" customHeight="1">
      <c r="A22" s="102" t="s">
        <v>4</v>
      </c>
      <c r="B22" s="56"/>
      <c r="C22" s="42">
        <v>62.10776</v>
      </c>
      <c r="D22" s="44">
        <v>53.064</v>
      </c>
      <c r="E22" s="21">
        <f>C22*0.1525+E23</f>
        <v>9.4714334</v>
      </c>
      <c r="F22" s="138"/>
      <c r="G22" s="139"/>
      <c r="H22" s="91"/>
      <c r="I22" s="2"/>
    </row>
    <row r="23" spans="1:9" ht="15" customHeight="1" thickBot="1">
      <c r="A23" s="101" t="s">
        <v>25</v>
      </c>
      <c r="B23" s="55">
        <v>116.349</v>
      </c>
      <c r="C23" s="41">
        <f>C22/1.18</f>
        <v>52.63369491525424</v>
      </c>
      <c r="D23" s="18"/>
      <c r="E23" s="46">
        <v>0</v>
      </c>
      <c r="F23" s="153"/>
      <c r="G23" s="134"/>
      <c r="H23" s="90">
        <f>B23+C23-E23</f>
        <v>168.98269491525423</v>
      </c>
      <c r="I23" s="2"/>
    </row>
    <row r="24" spans="1:9" ht="19.5" customHeight="1">
      <c r="A24" s="103" t="s">
        <v>5</v>
      </c>
      <c r="B24" s="29"/>
      <c r="C24" s="30">
        <f>SUM(C26:C30)</f>
        <v>1675.792</v>
      </c>
      <c r="D24" s="30">
        <f>SUM(D26:D30)</f>
        <v>1653.662</v>
      </c>
      <c r="E24" s="30">
        <f>SUM(E26:E30)</f>
        <v>1729.3940400000001</v>
      </c>
      <c r="F24" s="200"/>
      <c r="G24" s="201"/>
      <c r="H24" s="87"/>
      <c r="I24" s="2"/>
    </row>
    <row r="25" spans="1:9" ht="12.75" customHeight="1">
      <c r="A25" s="97" t="s">
        <v>7</v>
      </c>
      <c r="B25" s="25"/>
      <c r="C25" s="15"/>
      <c r="D25" s="15"/>
      <c r="E25" s="15"/>
      <c r="F25" s="16"/>
      <c r="G25" s="16"/>
      <c r="H25" s="88"/>
      <c r="I25" s="2"/>
    </row>
    <row r="26" spans="1:9" ht="19.5" customHeight="1">
      <c r="A26" s="104" t="s">
        <v>31</v>
      </c>
      <c r="B26" s="26"/>
      <c r="C26" s="45">
        <v>168.486</v>
      </c>
      <c r="D26" s="45">
        <v>170.807</v>
      </c>
      <c r="E26" s="11">
        <f>C26</f>
        <v>168.486</v>
      </c>
      <c r="F26" s="202"/>
      <c r="G26" s="203"/>
      <c r="H26" s="92"/>
      <c r="I26" s="2"/>
    </row>
    <row r="27" spans="1:9" ht="19.5" customHeight="1">
      <c r="A27" s="104" t="s">
        <v>32</v>
      </c>
      <c r="B27" s="26"/>
      <c r="C27" s="45">
        <v>138.047</v>
      </c>
      <c r="D27" s="45">
        <v>139.983</v>
      </c>
      <c r="E27" s="11">
        <f>C27</f>
        <v>138.047</v>
      </c>
      <c r="F27" s="202"/>
      <c r="G27" s="203"/>
      <c r="H27" s="92"/>
      <c r="I27" s="2"/>
    </row>
    <row r="28" spans="1:9" ht="15.75" customHeight="1">
      <c r="A28" s="104" t="s">
        <v>54</v>
      </c>
      <c r="B28" s="65"/>
      <c r="C28" s="64">
        <v>697.426</v>
      </c>
      <c r="D28" s="64">
        <v>666.565</v>
      </c>
      <c r="E28" s="53">
        <f>C28</f>
        <v>697.426</v>
      </c>
      <c r="F28" s="202"/>
      <c r="G28" s="203"/>
      <c r="H28" s="89"/>
      <c r="I28" s="2"/>
    </row>
    <row r="29" spans="1:9" ht="15.75" customHeight="1">
      <c r="A29" s="104" t="s">
        <v>92</v>
      </c>
      <c r="B29" s="65"/>
      <c r="C29" s="133">
        <v>324.02</v>
      </c>
      <c r="D29" s="132">
        <v>326.45</v>
      </c>
      <c r="E29" s="53">
        <f>C29+53.60204</f>
        <v>377.62203999999997</v>
      </c>
      <c r="F29" s="126"/>
      <c r="G29" s="127"/>
      <c r="H29" s="89">
        <f>C29-E29</f>
        <v>-53.60203999999999</v>
      </c>
      <c r="I29" s="2"/>
    </row>
    <row r="30" spans="1:8" ht="15.75" thickBot="1">
      <c r="A30" s="105" t="s">
        <v>61</v>
      </c>
      <c r="B30" s="66"/>
      <c r="C30" s="64">
        <v>347.813</v>
      </c>
      <c r="D30" s="64">
        <v>349.857</v>
      </c>
      <c r="E30" s="53">
        <f>C30</f>
        <v>347.813</v>
      </c>
      <c r="F30" s="215"/>
      <c r="G30" s="216"/>
      <c r="H30" s="93"/>
    </row>
    <row r="31" spans="1:9" ht="43.5" customHeight="1" thickBot="1">
      <c r="A31" s="67" t="s">
        <v>17</v>
      </c>
      <c r="B31" s="83">
        <f>B21+B23+B19</f>
        <v>1.538000000000011</v>
      </c>
      <c r="C31" s="70">
        <f>C24+C15</f>
        <v>2145.66204</v>
      </c>
      <c r="D31" s="68">
        <f>D24+D15</f>
        <v>2082.883</v>
      </c>
      <c r="E31" s="68">
        <f>E24+E15</f>
        <v>2142.1115211</v>
      </c>
      <c r="F31" s="219">
        <v>166.169</v>
      </c>
      <c r="G31" s="220"/>
      <c r="H31" s="69">
        <f>H21+H23+H29+H19</f>
        <v>5.068609152542379</v>
      </c>
      <c r="I31" s="54"/>
    </row>
    <row r="32" spans="1:9" ht="36" customHeight="1" thickBot="1">
      <c r="A32" s="204" t="s">
        <v>63</v>
      </c>
      <c r="B32" s="204"/>
      <c r="C32" s="204"/>
      <c r="D32" s="204"/>
      <c r="E32" s="204"/>
      <c r="F32" s="204"/>
      <c r="G32" s="204"/>
      <c r="H32" s="204"/>
      <c r="I32" s="2"/>
    </row>
    <row r="33" spans="1:9" ht="44.25" customHeight="1" thickBot="1">
      <c r="A33" s="205" t="s">
        <v>6</v>
      </c>
      <c r="B33" s="205"/>
      <c r="C33" s="206"/>
      <c r="D33" s="209" t="s">
        <v>33</v>
      </c>
      <c r="E33" s="210"/>
      <c r="F33" s="213" t="s">
        <v>34</v>
      </c>
      <c r="G33" s="214"/>
      <c r="H33" s="198" t="s">
        <v>60</v>
      </c>
      <c r="I33" s="2"/>
    </row>
    <row r="34" spans="1:9" ht="21" customHeight="1" thickBot="1">
      <c r="A34" s="207"/>
      <c r="B34" s="207"/>
      <c r="C34" s="208"/>
      <c r="D34" s="211"/>
      <c r="E34" s="212"/>
      <c r="F34" s="76" t="s">
        <v>69</v>
      </c>
      <c r="G34" s="75" t="s">
        <v>70</v>
      </c>
      <c r="H34" s="199"/>
      <c r="I34" s="7"/>
    </row>
    <row r="35" spans="1:9" ht="12.75" customHeight="1">
      <c r="A35" s="188" t="s">
        <v>20</v>
      </c>
      <c r="B35" s="189"/>
      <c r="C35" s="190"/>
      <c r="D35" s="172"/>
      <c r="E35" s="173"/>
      <c r="F35" s="119">
        <f>F46+F47</f>
        <v>15.524999999999999</v>
      </c>
      <c r="G35" s="39">
        <v>17.07</v>
      </c>
      <c r="H35" s="109"/>
      <c r="I35" s="8"/>
    </row>
    <row r="36" spans="1:9" ht="12.75" customHeight="1">
      <c r="A36" s="140" t="s">
        <v>10</v>
      </c>
      <c r="B36" s="141"/>
      <c r="C36" s="142"/>
      <c r="D36" s="174" t="s">
        <v>36</v>
      </c>
      <c r="E36" s="175"/>
      <c r="F36" s="71">
        <v>0</v>
      </c>
      <c r="G36" s="71">
        <v>0</v>
      </c>
      <c r="H36" s="110"/>
      <c r="I36" s="8"/>
    </row>
    <row r="37" spans="1:9" ht="12.75" customHeight="1">
      <c r="A37" s="140" t="s">
        <v>11</v>
      </c>
      <c r="B37" s="141"/>
      <c r="C37" s="142"/>
      <c r="D37" s="147" t="s">
        <v>37</v>
      </c>
      <c r="E37" s="148"/>
      <c r="F37" s="71">
        <v>0.17</v>
      </c>
      <c r="G37" s="71">
        <v>0.19</v>
      </c>
      <c r="H37" s="110"/>
      <c r="I37" s="6"/>
    </row>
    <row r="38" spans="1:9" ht="12.75" customHeight="1">
      <c r="A38" s="140" t="s">
        <v>35</v>
      </c>
      <c r="B38" s="141"/>
      <c r="C38" s="142"/>
      <c r="D38" s="158" t="s">
        <v>38</v>
      </c>
      <c r="E38" s="159"/>
      <c r="F38" s="73">
        <v>0.21</v>
      </c>
      <c r="G38" s="72">
        <v>0.23</v>
      </c>
      <c r="H38" s="111"/>
      <c r="I38" s="6"/>
    </row>
    <row r="39" spans="1:9" ht="12.75" customHeight="1">
      <c r="A39" s="140" t="s">
        <v>28</v>
      </c>
      <c r="B39" s="141"/>
      <c r="C39" s="142"/>
      <c r="D39" s="158" t="s">
        <v>39</v>
      </c>
      <c r="E39" s="159"/>
      <c r="F39" s="73">
        <v>0</v>
      </c>
      <c r="G39" s="73">
        <v>0</v>
      </c>
      <c r="H39" s="112"/>
      <c r="I39" s="6"/>
    </row>
    <row r="40" spans="1:9" ht="12.75" customHeight="1">
      <c r="A40" s="140" t="s">
        <v>46</v>
      </c>
      <c r="B40" s="141"/>
      <c r="C40" s="142"/>
      <c r="D40" s="158" t="s">
        <v>49</v>
      </c>
      <c r="E40" s="159"/>
      <c r="F40" s="73">
        <v>0</v>
      </c>
      <c r="G40" s="73">
        <v>0</v>
      </c>
      <c r="H40" s="112"/>
      <c r="I40" s="6"/>
    </row>
    <row r="41" spans="1:9" ht="12.75" customHeight="1">
      <c r="A41" s="140" t="s">
        <v>47</v>
      </c>
      <c r="B41" s="141"/>
      <c r="C41" s="142"/>
      <c r="D41" s="158" t="s">
        <v>48</v>
      </c>
      <c r="E41" s="159"/>
      <c r="F41" s="73">
        <v>1.93</v>
      </c>
      <c r="G41" s="73">
        <v>2.12</v>
      </c>
      <c r="H41" s="112"/>
      <c r="I41" s="6"/>
    </row>
    <row r="42" spans="1:9" ht="12.75" customHeight="1">
      <c r="A42" s="140" t="s">
        <v>12</v>
      </c>
      <c r="B42" s="141"/>
      <c r="C42" s="142"/>
      <c r="D42" s="158" t="s">
        <v>40</v>
      </c>
      <c r="E42" s="159"/>
      <c r="F42" s="73">
        <v>0.215</v>
      </c>
      <c r="G42" s="73">
        <v>0.24</v>
      </c>
      <c r="H42" s="112"/>
      <c r="I42" s="6"/>
    </row>
    <row r="43" spans="1:9" ht="12.75" customHeight="1">
      <c r="A43" s="140" t="s">
        <v>13</v>
      </c>
      <c r="B43" s="141"/>
      <c r="C43" s="142"/>
      <c r="D43" s="158" t="s">
        <v>42</v>
      </c>
      <c r="E43" s="159"/>
      <c r="F43" s="73">
        <v>1.66</v>
      </c>
      <c r="G43" s="47">
        <v>1.83</v>
      </c>
      <c r="H43" s="112"/>
      <c r="I43" s="6"/>
    </row>
    <row r="44" spans="1:9" ht="12.75" customHeight="1">
      <c r="A44" s="140" t="s">
        <v>41</v>
      </c>
      <c r="B44" s="141"/>
      <c r="C44" s="142"/>
      <c r="D44" s="158"/>
      <c r="E44" s="159"/>
      <c r="F44" s="73">
        <v>4.36</v>
      </c>
      <c r="G44" s="47">
        <v>5.1</v>
      </c>
      <c r="H44" s="112"/>
      <c r="I44" s="6"/>
    </row>
    <row r="45" spans="1:9" ht="12.75" customHeight="1">
      <c r="A45" s="140" t="s">
        <v>14</v>
      </c>
      <c r="B45" s="141"/>
      <c r="C45" s="142"/>
      <c r="D45" s="158"/>
      <c r="E45" s="159"/>
      <c r="F45" s="120">
        <v>1.6</v>
      </c>
      <c r="G45" s="48">
        <v>1.76</v>
      </c>
      <c r="H45" s="112"/>
      <c r="I45" s="6"/>
    </row>
    <row r="46" spans="1:9" ht="12.75" customHeight="1">
      <c r="A46" s="191" t="s">
        <v>21</v>
      </c>
      <c r="B46" s="192"/>
      <c r="C46" s="193"/>
      <c r="D46" s="194"/>
      <c r="E46" s="195"/>
      <c r="F46" s="121">
        <f>SUM(F36:F45)</f>
        <v>10.145</v>
      </c>
      <c r="G46" s="63">
        <f>SUM(G36:G45)</f>
        <v>11.47</v>
      </c>
      <c r="H46" s="113"/>
      <c r="I46" s="6"/>
    </row>
    <row r="47" spans="1:9" ht="12.75" customHeight="1">
      <c r="A47" s="166" t="s">
        <v>16</v>
      </c>
      <c r="B47" s="167"/>
      <c r="C47" s="168"/>
      <c r="D47" s="158" t="s">
        <v>24</v>
      </c>
      <c r="E47" s="159"/>
      <c r="F47" s="122">
        <v>5.38</v>
      </c>
      <c r="G47" s="49">
        <v>5.6</v>
      </c>
      <c r="H47" s="114">
        <f>E20</f>
        <v>146.06504770000004</v>
      </c>
      <c r="I47" s="6"/>
    </row>
    <row r="48" spans="1:9" ht="12.75" customHeight="1">
      <c r="A48" s="160" t="s">
        <v>30</v>
      </c>
      <c r="B48" s="161"/>
      <c r="C48" s="161"/>
      <c r="D48" s="161"/>
      <c r="E48" s="162"/>
      <c r="F48" s="123"/>
      <c r="G48" s="32"/>
      <c r="H48" s="115">
        <f>H49+H50</f>
        <v>9.4714334</v>
      </c>
      <c r="I48" s="9"/>
    </row>
    <row r="49" spans="1:9" ht="12.75" customHeight="1">
      <c r="A49" s="163" t="s">
        <v>55</v>
      </c>
      <c r="B49" s="164"/>
      <c r="C49" s="164"/>
      <c r="D49" s="164"/>
      <c r="E49" s="165"/>
      <c r="F49" s="124"/>
      <c r="G49" s="31"/>
      <c r="H49" s="116">
        <f>E22</f>
        <v>9.4714334</v>
      </c>
      <c r="I49" s="10"/>
    </row>
    <row r="50" spans="1:9" ht="12.75" customHeight="1" thickBot="1">
      <c r="A50" s="169" t="s">
        <v>57</v>
      </c>
      <c r="B50" s="170"/>
      <c r="C50" s="170"/>
      <c r="D50" s="170"/>
      <c r="E50" s="171"/>
      <c r="F50" s="125"/>
      <c r="G50" s="117"/>
      <c r="H50" s="118">
        <v>0</v>
      </c>
      <c r="I50" s="10"/>
    </row>
    <row r="51" spans="1:8" ht="15">
      <c r="A51" s="4" t="s">
        <v>27</v>
      </c>
      <c r="B51" s="4"/>
      <c r="C51" s="4"/>
      <c r="D51" s="2"/>
      <c r="E51" s="2"/>
      <c r="F51" s="2"/>
      <c r="G51" s="2"/>
      <c r="H51" s="2"/>
    </row>
    <row r="52" spans="1:8" ht="15">
      <c r="A52" s="14" t="s">
        <v>29</v>
      </c>
      <c r="B52" s="14"/>
      <c r="C52" s="14"/>
      <c r="D52" s="14"/>
      <c r="E52" s="2"/>
      <c r="F52" s="2"/>
      <c r="G52" s="2"/>
      <c r="H52" s="2"/>
    </row>
    <row r="53" spans="1:8" ht="3.75" customHeight="1">
      <c r="A53" s="4"/>
      <c r="B53" s="4"/>
      <c r="C53" s="4"/>
      <c r="D53" s="2"/>
      <c r="E53" s="2"/>
      <c r="F53" s="2"/>
      <c r="G53" s="2"/>
      <c r="H53" s="2"/>
    </row>
    <row r="54" spans="1:8" ht="35.25" customHeight="1" thickBot="1">
      <c r="A54" s="221" t="s">
        <v>64</v>
      </c>
      <c r="B54" s="221"/>
      <c r="C54" s="221"/>
      <c r="D54" s="221"/>
      <c r="E54" s="221"/>
      <c r="F54" s="221"/>
      <c r="G54" s="221"/>
      <c r="H54" s="221"/>
    </row>
    <row r="55" spans="1:8" ht="27" customHeight="1" thickBot="1">
      <c r="A55" s="196" t="s">
        <v>45</v>
      </c>
      <c r="B55" s="197"/>
      <c r="C55" s="197"/>
      <c r="D55" s="57" t="s">
        <v>44</v>
      </c>
      <c r="E55" s="58" t="s">
        <v>52</v>
      </c>
      <c r="F55" s="143" t="s">
        <v>43</v>
      </c>
      <c r="G55" s="144"/>
      <c r="H55" s="59" t="s">
        <v>53</v>
      </c>
    </row>
    <row r="56" spans="1:8" ht="10.5" customHeight="1">
      <c r="A56" s="108" t="s">
        <v>73</v>
      </c>
      <c r="B56" s="77"/>
      <c r="C56" s="78"/>
      <c r="D56" s="60" t="s">
        <v>74</v>
      </c>
      <c r="E56" s="60" t="s">
        <v>75</v>
      </c>
      <c r="F56" s="80">
        <v>20</v>
      </c>
      <c r="G56" s="79"/>
      <c r="H56" s="106">
        <v>4.60034</v>
      </c>
    </row>
    <row r="57" spans="1:8" ht="10.5" customHeight="1">
      <c r="A57" s="128" t="s">
        <v>76</v>
      </c>
      <c r="B57" s="77"/>
      <c r="C57" s="78"/>
      <c r="D57" s="60" t="s">
        <v>77</v>
      </c>
      <c r="E57" s="60" t="s">
        <v>75</v>
      </c>
      <c r="F57" s="129">
        <v>99.9</v>
      </c>
      <c r="G57" s="130"/>
      <c r="H57" s="131">
        <v>38.098</v>
      </c>
    </row>
    <row r="58" spans="1:8" ht="10.5" customHeight="1">
      <c r="A58" s="128" t="s">
        <v>78</v>
      </c>
      <c r="B58" s="77"/>
      <c r="C58" s="78"/>
      <c r="D58" s="60" t="s">
        <v>79</v>
      </c>
      <c r="E58" s="60" t="s">
        <v>80</v>
      </c>
      <c r="F58" s="129">
        <v>9</v>
      </c>
      <c r="G58" s="130"/>
      <c r="H58" s="131">
        <v>6.502</v>
      </c>
    </row>
    <row r="59" spans="1:8" ht="10.5" customHeight="1">
      <c r="A59" s="128" t="s">
        <v>81</v>
      </c>
      <c r="B59" s="77"/>
      <c r="C59" s="78"/>
      <c r="D59" s="60" t="s">
        <v>82</v>
      </c>
      <c r="E59" s="60" t="s">
        <v>80</v>
      </c>
      <c r="F59" s="129">
        <v>3</v>
      </c>
      <c r="G59" s="130"/>
      <c r="H59" s="131">
        <v>3.17773</v>
      </c>
    </row>
    <row r="60" spans="1:8" ht="10.5" customHeight="1">
      <c r="A60" s="128" t="s">
        <v>83</v>
      </c>
      <c r="B60" s="77"/>
      <c r="C60" s="78"/>
      <c r="D60" s="60" t="s">
        <v>79</v>
      </c>
      <c r="E60" s="60" t="s">
        <v>80</v>
      </c>
      <c r="F60" s="129">
        <v>0.9</v>
      </c>
      <c r="G60" s="130"/>
      <c r="H60" s="131">
        <v>0.2762</v>
      </c>
    </row>
    <row r="61" spans="1:8" ht="10.5" customHeight="1">
      <c r="A61" s="128" t="s">
        <v>84</v>
      </c>
      <c r="B61" s="77"/>
      <c r="C61" s="78"/>
      <c r="D61" s="60" t="s">
        <v>85</v>
      </c>
      <c r="E61" s="60" t="s">
        <v>80</v>
      </c>
      <c r="F61" s="129">
        <v>16</v>
      </c>
      <c r="G61" s="130"/>
      <c r="H61" s="131">
        <v>41.903</v>
      </c>
    </row>
    <row r="62" spans="1:8" ht="10.5" customHeight="1">
      <c r="A62" s="128" t="s">
        <v>86</v>
      </c>
      <c r="B62" s="77"/>
      <c r="C62" s="78"/>
      <c r="D62" s="60" t="s">
        <v>85</v>
      </c>
      <c r="E62" s="60" t="s">
        <v>80</v>
      </c>
      <c r="F62" s="129">
        <v>7</v>
      </c>
      <c r="G62" s="130"/>
      <c r="H62" s="131">
        <v>4.557</v>
      </c>
    </row>
    <row r="63" spans="1:8" ht="10.5" customHeight="1">
      <c r="A63" s="128" t="s">
        <v>87</v>
      </c>
      <c r="B63" s="77"/>
      <c r="C63" s="78"/>
      <c r="D63" s="60" t="s">
        <v>88</v>
      </c>
      <c r="E63" s="60" t="s">
        <v>80</v>
      </c>
      <c r="F63" s="129">
        <v>9</v>
      </c>
      <c r="G63" s="130"/>
      <c r="H63" s="131">
        <v>4.932</v>
      </c>
    </row>
    <row r="64" spans="1:8" ht="10.5" customHeight="1">
      <c r="A64" s="128" t="s">
        <v>89</v>
      </c>
      <c r="B64" s="77"/>
      <c r="C64" s="78"/>
      <c r="D64" s="60" t="s">
        <v>90</v>
      </c>
      <c r="E64" s="60" t="s">
        <v>91</v>
      </c>
      <c r="F64" s="129">
        <v>1</v>
      </c>
      <c r="G64" s="130"/>
      <c r="H64" s="131">
        <v>19.066</v>
      </c>
    </row>
    <row r="65" spans="1:8" ht="9.75" customHeight="1">
      <c r="A65" s="154" t="s">
        <v>56</v>
      </c>
      <c r="B65" s="155"/>
      <c r="C65" s="156"/>
      <c r="D65" s="61"/>
      <c r="E65" s="61"/>
      <c r="F65" s="217"/>
      <c r="G65" s="218"/>
      <c r="H65" s="107">
        <f>SUM(H56:H64)</f>
        <v>123.11227000000001</v>
      </c>
    </row>
    <row r="66" spans="1:8" ht="37.5" customHeight="1" thickBot="1">
      <c r="A66" s="157" t="s">
        <v>65</v>
      </c>
      <c r="B66" s="157"/>
      <c r="C66" s="157"/>
      <c r="D66" s="157"/>
      <c r="E66" s="157"/>
      <c r="F66" s="157"/>
      <c r="G66" s="157"/>
      <c r="H66" s="157"/>
    </row>
    <row r="67" spans="1:8" ht="27.75" customHeight="1" thickBot="1">
      <c r="A67" s="196" t="s">
        <v>45</v>
      </c>
      <c r="B67" s="197"/>
      <c r="C67" s="144"/>
      <c r="D67" s="57" t="s">
        <v>44</v>
      </c>
      <c r="E67" s="58" t="s">
        <v>52</v>
      </c>
      <c r="F67" s="143" t="s">
        <v>43</v>
      </c>
      <c r="G67" s="144"/>
      <c r="H67" s="59" t="s">
        <v>53</v>
      </c>
    </row>
    <row r="68" spans="1:8" ht="10.5" customHeight="1">
      <c r="A68" s="108"/>
      <c r="B68" s="77"/>
      <c r="C68" s="78"/>
      <c r="D68" s="60"/>
      <c r="E68" s="60"/>
      <c r="F68" s="80"/>
      <c r="G68" s="79"/>
      <c r="H68" s="106"/>
    </row>
    <row r="69" spans="1:8" ht="9.75" customHeight="1">
      <c r="A69" s="154" t="s">
        <v>56</v>
      </c>
      <c r="B69" s="155"/>
      <c r="C69" s="156"/>
      <c r="D69" s="61"/>
      <c r="E69" s="61"/>
      <c r="F69" s="217"/>
      <c r="G69" s="218"/>
      <c r="H69" s="107">
        <f>SUM(H68:H68)</f>
        <v>0</v>
      </c>
    </row>
  </sheetData>
  <mergeCells count="67">
    <mergeCell ref="A41:C41"/>
    <mergeCell ref="A54:H54"/>
    <mergeCell ref="A55:C55"/>
    <mergeCell ref="D40:E40"/>
    <mergeCell ref="D41:E41"/>
    <mergeCell ref="A43:C43"/>
    <mergeCell ref="A42:C42"/>
    <mergeCell ref="A40:C40"/>
    <mergeCell ref="F30:G30"/>
    <mergeCell ref="F69:G69"/>
    <mergeCell ref="F31:G31"/>
    <mergeCell ref="F65:G65"/>
    <mergeCell ref="A67:C67"/>
    <mergeCell ref="H33:H34"/>
    <mergeCell ref="F24:G24"/>
    <mergeCell ref="F26:G26"/>
    <mergeCell ref="F27:G27"/>
    <mergeCell ref="F28:G28"/>
    <mergeCell ref="A32:H32"/>
    <mergeCell ref="A33:C34"/>
    <mergeCell ref="D33:E34"/>
    <mergeCell ref="F33:G33"/>
    <mergeCell ref="D38:E38"/>
    <mergeCell ref="D39:E39"/>
    <mergeCell ref="A69:C69"/>
    <mergeCell ref="D42:E42"/>
    <mergeCell ref="D44:E44"/>
    <mergeCell ref="D43:E43"/>
    <mergeCell ref="D45:E45"/>
    <mergeCell ref="A45:C45"/>
    <mergeCell ref="A46:C46"/>
    <mergeCell ref="D46:E46"/>
    <mergeCell ref="A35:C35"/>
    <mergeCell ref="A36:C36"/>
    <mergeCell ref="A39:C39"/>
    <mergeCell ref="A37:C37"/>
    <mergeCell ref="A38:C38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5:C65"/>
    <mergeCell ref="A66:H66"/>
    <mergeCell ref="D47:E47"/>
    <mergeCell ref="A48:E48"/>
    <mergeCell ref="A49:E49"/>
    <mergeCell ref="A47:C47"/>
    <mergeCell ref="A50:E50"/>
    <mergeCell ref="D35:E35"/>
    <mergeCell ref="D36:E36"/>
    <mergeCell ref="F22:G22"/>
    <mergeCell ref="A44:C44"/>
    <mergeCell ref="F67:G67"/>
    <mergeCell ref="F16:G16"/>
    <mergeCell ref="D37:E37"/>
    <mergeCell ref="F55:G55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2014-03-18T10:47:02Z</cp:lastPrinted>
  <dcterms:created xsi:type="dcterms:W3CDTF">2009-03-27T08:34:00Z</dcterms:created>
  <dcterms:modified xsi:type="dcterms:W3CDTF">2014-03-18T10:48:02Z</dcterms:modified>
  <cp:category/>
  <cp:version/>
  <cp:contentType/>
  <cp:contentStatus/>
</cp:coreProperties>
</file>